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9015" activeTab="8"/>
  </bookViews>
  <sheets>
    <sheet name="Plan4" sheetId="1" r:id="rId1"/>
    <sheet name="Capa" sheetId="2" r:id="rId2"/>
    <sheet name="Contra capa" sheetId="3" r:id="rId3"/>
    <sheet name="Mensagem" sheetId="4" r:id="rId4"/>
    <sheet name="Sumário" sheetId="5" r:id="rId5"/>
    <sheet name="Lei" sheetId="6" r:id="rId6"/>
    <sheet name="Quadro 01" sheetId="7" r:id="rId7"/>
    <sheet name="Quadro 02" sheetId="8" r:id="rId8"/>
    <sheet name="Quadro 03" sheetId="9" r:id="rId9"/>
    <sheet name="Quadro 04" sheetId="10" r:id="rId10"/>
    <sheet name="Quadro 05" sheetId="11" r:id="rId11"/>
    <sheet name="Quadro 06" sheetId="12" r:id="rId12"/>
    <sheet name="Quadro 07" sheetId="13" r:id="rId13"/>
    <sheet name="Quadro 08" sheetId="14" r:id="rId14"/>
    <sheet name="Quadro 09" sheetId="15" r:id="rId15"/>
    <sheet name="Quadro 10" sheetId="16" r:id="rId16"/>
    <sheet name="Quadro 11" sheetId="17" r:id="rId17"/>
    <sheet name="Quadro 12" sheetId="18" r:id="rId18"/>
    <sheet name="Quadro 13" sheetId="19" r:id="rId19"/>
    <sheet name="Quadro 14" sheetId="20" r:id="rId20"/>
    <sheet name="Quadro 15" sheetId="21" r:id="rId21"/>
    <sheet name="Quadro 16" sheetId="22" r:id="rId22"/>
    <sheet name="Quadro 17" sheetId="23" r:id="rId23"/>
    <sheet name="Quadro 18" sheetId="24" r:id="rId24"/>
    <sheet name="Quadro 19" sheetId="25" r:id="rId25"/>
    <sheet name="Quadro 20" sheetId="26" r:id="rId26"/>
    <sheet name="Quadro 21" sheetId="27" r:id="rId27"/>
    <sheet name="Quadro 22" sheetId="28" r:id="rId28"/>
    <sheet name="Quadro 23" sheetId="29" r:id="rId29"/>
    <sheet name="Quadro 24" sheetId="30" r:id="rId30"/>
    <sheet name="Quadro 25" sheetId="31" r:id="rId31"/>
    <sheet name="Plan2" sheetId="32" r:id="rId32"/>
  </sheets>
  <definedNames>
    <definedName name="_xlnm._FilterDatabase" localSheetId="17" hidden="1">'Quadro 12'!$A$7:$D$7</definedName>
    <definedName name="_xlnm.Print_Titles" localSheetId="5">'Lei'!$1:$4</definedName>
    <definedName name="_xlnm.Print_Titles" localSheetId="8">'Quadro 03'!$1:$7</definedName>
    <definedName name="_xlnm.Print_Titles" localSheetId="9">'Quadro 04'!$1:$7</definedName>
    <definedName name="_xlnm.Print_Titles" localSheetId="11">'Quadro 06'!$1:$7</definedName>
    <definedName name="_xlnm.Print_Titles" localSheetId="12">'Quadro 07'!$1:$7</definedName>
    <definedName name="_xlnm.Print_Titles" localSheetId="15">'Quadro 10'!$1:$7</definedName>
    <definedName name="_xlnm.Print_Titles" localSheetId="16">'Quadro 11'!$1:$6</definedName>
    <definedName name="_xlnm.Print_Titles" localSheetId="17">'Quadro 12'!$1:$7</definedName>
    <definedName name="_xlnm.Print_Titles" localSheetId="18">'Quadro 13'!$1:$7</definedName>
    <definedName name="_xlnm.Print_Titles" localSheetId="19">'Quadro 14'!$1:$7</definedName>
    <definedName name="_xlnm.Print_Titles" localSheetId="20">'Quadro 15'!$1:$7</definedName>
    <definedName name="_xlnm.Print_Titles" localSheetId="23">'Quadro 18'!$1:$7</definedName>
    <definedName name="_xlnm.Print_Titles" localSheetId="25">'Quadro 20'!$1:$5</definedName>
  </definedNames>
  <calcPr fullCalcOnLoad="1"/>
</workbook>
</file>

<file path=xl/sharedStrings.xml><?xml version="1.0" encoding="utf-8"?>
<sst xmlns="http://schemas.openxmlformats.org/spreadsheetml/2006/main" count="10938" uniqueCount="2205">
  <si>
    <t xml:space="preserve">   11101 - Secretaria Municipal de Assistência Social e Desenvolvimento Humano</t>
  </si>
  <si>
    <t xml:space="preserve">      08 - ASSISTÊNCIA SOCIAL</t>
  </si>
  <si>
    <t xml:space="preserve">         339041 - Contribuições</t>
  </si>
  <si>
    <t>Arrendamento Mercantil</t>
  </si>
  <si>
    <t>_ Lei Complementar 021 de 22 de dezembro de 1995                                _  art. 59 da Lei Complementar 119 de 21 de dezembro de 2004</t>
  </si>
  <si>
    <t>Secretaria Municipal de Saúde</t>
  </si>
  <si>
    <t>compete normatizar completamente e controlar, avaliar e fiscalizar as ações e serviços de saúde, colaborar com a direção estaduaç no planejamento, programação e organização da rede regionalizada e hierarquizada do Sistema Único de Saúde - SUS</t>
  </si>
  <si>
    <t>_ Lei Complementar 094 de 03 julho de 2003                                              _  art. 61 da Lei Complementar 119 de 21 de dezembro de 2004</t>
  </si>
  <si>
    <t>Instituto de Previdência dos servidores Públicos de Cuiabá - CUIABÁ/PREV</t>
  </si>
  <si>
    <t xml:space="preserve">   2095 - Implementar a Assistência de Atenção Básica no Município de Cuiabá</t>
  </si>
  <si>
    <t xml:space="preserve">   2097 - Implementar a Assistência a Saúde Bucal no Município de Cuiabá</t>
  </si>
  <si>
    <t xml:space="preserve">   2098 - Prestar Assistência em Atenção Básica e Especializada em Saúde aos Alunos da Rede Municipal de Educação.</t>
  </si>
  <si>
    <t xml:space="preserve">   2099 - Implementar a Assistência Ambulatorial Especializada no Município de Cuiabá</t>
  </si>
  <si>
    <t xml:space="preserve">   2100 - Implementar a Assistência Hospitalar no Município de Cuiabá</t>
  </si>
  <si>
    <t xml:space="preserve">         1112 - Impostos sobre o Patrimônio e a Renda</t>
  </si>
  <si>
    <t xml:space="preserve">            111202 - Imposto sobre a Propriedade Predial e Territorial Urbana</t>
  </si>
  <si>
    <t xml:space="preserve">               11120200 - Imposto sobre a Propriedade Predial e Territorial Urbana</t>
  </si>
  <si>
    <t xml:space="preserve">            111204 - Imposto sobre a Renda e Proventos de Qualquer Natureza</t>
  </si>
  <si>
    <t xml:space="preserve">               11120431 - Imposto de Renda Retido nas Fontes sobre os Rendimentos do Trabalho</t>
  </si>
  <si>
    <t xml:space="preserve">            111208 - Imposto sobre Transmissão "Inter Vivos" de Bens Imóveis e de Direitos Reais sobre Imóveis</t>
  </si>
  <si>
    <t xml:space="preserve">               11120800 - Imposto sobre Transmissão "Inter Vivos" de Bens Imóveis e de Direitos Reais sobre Imóveis</t>
  </si>
  <si>
    <t xml:space="preserve">         1113 - Impostos sobre a Produção e a Circulação</t>
  </si>
  <si>
    <t xml:space="preserve">            111305 - Imposto sobre Serviços de Qualquer Natureza</t>
  </si>
  <si>
    <t xml:space="preserve">               11130500 - Imposto sobre Serviços de Qualquer Natureza</t>
  </si>
  <si>
    <t xml:space="preserve">      112 - Taxas</t>
  </si>
  <si>
    <t xml:space="preserve">         1121 - Taxas pelo Exercício do Poder de Polícia</t>
  </si>
  <si>
    <t xml:space="preserve">            112117 - Taxa de Fiscalização de Vigilância Sanitária</t>
  </si>
  <si>
    <t xml:space="preserve">               11211700 - Taxa de Fiscalização de Vigilância Sanitária</t>
  </si>
  <si>
    <t xml:space="preserve">            112121 - Taxa de Controle e Fiscalização Ambiental</t>
  </si>
  <si>
    <t xml:space="preserve">               11212100 - Taxa de Controle e Fiscalização Ambiental</t>
  </si>
  <si>
    <t xml:space="preserve">            112125 - Taxa de Licença para Funcionamento de Estabelecimentos Comerciais, Indústrias e Prestadora de Serviços</t>
  </si>
  <si>
    <t xml:space="preserve">               11212500 - Taxa de Licença para Funcionamento de Estabelecimentos Comerciais, Indústrias e Prestadora de Serviços</t>
  </si>
  <si>
    <t xml:space="preserve">            112126 - Taxa de Publicidade Comercial</t>
  </si>
  <si>
    <t xml:space="preserve">               11212600 - Taxa de Publicidade Comercial</t>
  </si>
  <si>
    <t xml:space="preserve">            112128 - Taxa de Funcionamento de Estabelecimentos em Horário Especial</t>
  </si>
  <si>
    <t xml:space="preserve">               11212800 - Taxa de Funcionamento de Estabelecimentos em Horário Especial</t>
  </si>
  <si>
    <t xml:space="preserve">            112130 - Taxa de Autorização de Funcionamento de Transporte</t>
  </si>
  <si>
    <t xml:space="preserve">               11213000 - Taxa de Autorização de Funcionamento de Transporte</t>
  </si>
  <si>
    <t xml:space="preserve">            112131 - Taxa de Utilização de Área de Domínio Público</t>
  </si>
  <si>
    <t xml:space="preserve">               11213100 - Taxa de Utilização de Área de Domínio Público</t>
  </si>
  <si>
    <t xml:space="preserve">            112132 - Taxa de Aprovação do Projeto de Construção Civil</t>
  </si>
  <si>
    <t xml:space="preserve">               11213200 - Taxa de Aprovação do Projeto de Construção Civil</t>
  </si>
  <si>
    <t xml:space="preserve">            112134 - Taxa de Fiscalização de Aparelhos de Transporte</t>
  </si>
  <si>
    <t xml:space="preserve">               11213400 - Taxa de Fiscalização de Aparelhos de Transporte</t>
  </si>
  <si>
    <t xml:space="preserve">               11222800 - Taxa de Cemitérios Mortuária, bem como matrículas, entrada e saída de ossos</t>
  </si>
  <si>
    <t xml:space="preserve">            112299 - Outras Taxas pela Prestação de Serviços</t>
  </si>
  <si>
    <t xml:space="preserve">               11229900 - Outras Taxas pela Prestação de Serviços</t>
  </si>
  <si>
    <t xml:space="preserve">      121 - Contribuições Sociais</t>
  </si>
  <si>
    <t xml:space="preserve">         1210 - Contribuições Sociais</t>
  </si>
  <si>
    <t xml:space="preserve">            121029 - Contribuições Previdenciárias</t>
  </si>
  <si>
    <t xml:space="preserve">      122 - Contribuições Econômicas</t>
  </si>
  <si>
    <t xml:space="preserve">         1220 - Contribuições Econômicas</t>
  </si>
  <si>
    <t xml:space="preserve">            122029 - Contribuição para Custeio do Serviço de Iluminação Pública</t>
  </si>
  <si>
    <t xml:space="preserve">               12202900 - Contribuição para Custeio do Serviço de Iluminação Pública</t>
  </si>
  <si>
    <t xml:space="preserve">      131 - Receitas Imobiliárias</t>
  </si>
  <si>
    <t xml:space="preserve">         1313 - Foros</t>
  </si>
  <si>
    <t xml:space="preserve">            131300 - Foros</t>
  </si>
  <si>
    <t xml:space="preserve">               13130000 - Foros</t>
  </si>
  <si>
    <t xml:space="preserve">      132 - Receitas de Valores Mobiliários</t>
  </si>
  <si>
    <t xml:space="preserve">         1325 - Remuneração de Depósitos Bancários</t>
  </si>
  <si>
    <t xml:space="preserve">      160 - Receita de Serviços</t>
  </si>
  <si>
    <t xml:space="preserve">         1600 - Receita de Serviços</t>
  </si>
  <si>
    <t xml:space="preserve">            160016 - Serviços Educacionais</t>
  </si>
  <si>
    <t xml:space="preserve">               16001600 - Serviços Educacionais</t>
  </si>
  <si>
    <t xml:space="preserve">            160041 - Serviços de Captação, Adução, Tratamento, Reservação e Distribuição de Água</t>
  </si>
  <si>
    <t xml:space="preserve">               16004100 - Serviços de Captação, Adução, Tratamento, Reservação e Distribuição de Água</t>
  </si>
  <si>
    <t xml:space="preserve">            160042 - Serviços de Coleta, Transporte, Tratamento e Destino Final de Esgotos</t>
  </si>
  <si>
    <t xml:space="preserve">               16004200 - Serviços de Coleta, Transporte, Tratamento e Destino Final de Esgotos</t>
  </si>
  <si>
    <t>PODER EXECUTIVO</t>
  </si>
  <si>
    <t xml:space="preserve">   09601 - Fundo Único Municipal de Educação</t>
  </si>
  <si>
    <t>10 - Secretaria Municipal de Infra-Estrutura</t>
  </si>
  <si>
    <t>QUADRO 07 - Quadro das dotações por órgãos do governo: Poder legislativo e Poder Executivo</t>
  </si>
  <si>
    <t>QUADRO 08 - Despesa por fonte de recurso</t>
  </si>
  <si>
    <t>QUADRO 10 - quadro demonstrativo da despesa por órgãos, por unidade orçamentária, programa de trabalho – Anexo 6 da Lei n° 4.320/64</t>
  </si>
  <si>
    <t>01</t>
  </si>
  <si>
    <t>Prefeito Municipal</t>
  </si>
  <si>
    <t xml:space="preserve">   2067 - Encargos com Pensionistas e Inativos do Período e Retroativos</t>
  </si>
  <si>
    <t xml:space="preserve">   2163 - Pagamento aos Profissionais da Educação do Retroativo e Elevação de Nível</t>
  </si>
  <si>
    <t xml:space="preserve">      0010 - INCENTIVO ÀS ATIVIDADES CULTURAIS</t>
  </si>
  <si>
    <t>LEI</t>
  </si>
  <si>
    <t xml:space="preserve">   10601 - Fundo Municipal de Iluminação Pública</t>
  </si>
  <si>
    <t xml:space="preserve">   10602 - Fundo Municipal de Habitação Popular</t>
  </si>
  <si>
    <t>11 - Secretaria Municipal de Assistência Social e Desenvolvimento Humano</t>
  </si>
  <si>
    <t xml:space="preserve">   29102 - Recursos sob a Supervisão da SMF</t>
  </si>
  <si>
    <t xml:space="preserve">   10101 - Secretaria Municipal de Infra-Estrutura</t>
  </si>
  <si>
    <t xml:space="preserve">      17 - SANEAMENTO</t>
  </si>
  <si>
    <t xml:space="preserve">   10302 - Companhia de Saneamento da Capital</t>
  </si>
  <si>
    <t xml:space="preserve">   10303 - Agência Municipal de Habitação Popular</t>
  </si>
  <si>
    <t xml:space="preserve">      16 - HABITAÇÃO</t>
  </si>
  <si>
    <t xml:space="preserve">   11601 - Fundo Municipal de Assistência Social</t>
  </si>
  <si>
    <t xml:space="preserve">   11602 - Fundo Municipal dos Direitos da Criança e do Adolescente</t>
  </si>
  <si>
    <t xml:space="preserve">   11605 - Fundo Municipal dos Direitos da Pessoa Idosa</t>
  </si>
  <si>
    <t xml:space="preserve">   11606 - Fundo Municipal de Apoio ao Deficiente</t>
  </si>
  <si>
    <t xml:space="preserve">   11607 - Fundo Municipal de Investimentos Sociais</t>
  </si>
  <si>
    <t>12 - Secretaria Municipal de Cultura</t>
  </si>
  <si>
    <t xml:space="preserve">   12101 - Secretaria Municipal de Cultura</t>
  </si>
  <si>
    <t xml:space="preserve">      13 - CULTURA</t>
  </si>
  <si>
    <t xml:space="preserve">   12601 - Fundo Especial de Promoção de Atividades Culturais</t>
  </si>
  <si>
    <t xml:space="preserve">   482 - Habitação Urbana</t>
  </si>
  <si>
    <t xml:space="preserve">      0027 - HABITAÇÃO POPULAR</t>
  </si>
  <si>
    <t xml:space="preserve">   512 - Saneamento Básico Urbano</t>
  </si>
  <si>
    <t xml:space="preserve">      0031 - SANEAMENTO BÁSICO</t>
  </si>
  <si>
    <t xml:space="preserve">   541 - Preservação e Conservação Ambiental</t>
  </si>
  <si>
    <t xml:space="preserve">      0024 - GESTÃO AMBIENTAL</t>
  </si>
  <si>
    <t xml:space="preserve">   542 - Controle Ambiental</t>
  </si>
  <si>
    <t xml:space="preserve">   601 - Promoção da Produção Vegetal</t>
  </si>
  <si>
    <t xml:space="preserve">      0022 - DESENVOLVIMENTO DA AGRICULTURA E MELHORIA DO ABASTECIMENTO</t>
  </si>
  <si>
    <t xml:space="preserve">   604 - Defesa Sanitária Animal</t>
  </si>
  <si>
    <t xml:space="preserve">   606 - Extensão Rural</t>
  </si>
  <si>
    <t xml:space="preserve">   661 - Promoção Industrial</t>
  </si>
  <si>
    <t xml:space="preserve">      0023 - DESENVOLVIMENTO DA INDÚSTRIA, COMÉRCIO E SERVIÇOS</t>
  </si>
  <si>
    <t xml:space="preserve">   695 - Turismo</t>
  </si>
  <si>
    <t xml:space="preserve">      0021 - DESENVOLVIMENTO DO TURISMO</t>
  </si>
  <si>
    <t xml:space="preserve">   131 - Comunicação Social</t>
  </si>
  <si>
    <t xml:space="preserve">   128 - Formação de Recursos Humanos</t>
  </si>
  <si>
    <t xml:space="preserve">   453 - Transportes Coletivos Urbanos</t>
  </si>
  <si>
    <t xml:space="preserve">      0029 - MOBILIDADE URBANA</t>
  </si>
  <si>
    <t xml:space="preserve">   782 - Transporte Rodoviário</t>
  </si>
  <si>
    <t xml:space="preserve">   812 - Desporto Comunitário</t>
  </si>
  <si>
    <t xml:space="preserve">      0012 - DESENVOLVIMENTO DO DESPORTO E LAZER</t>
  </si>
  <si>
    <t xml:space="preserve">   843 - Serviço da Dívida Interna</t>
  </si>
  <si>
    <t xml:space="preserve">      0998 - OPERAÇÕES ESPECIAIS</t>
  </si>
  <si>
    <t xml:space="preserve">   846 - Outros Encargos Especiais</t>
  </si>
  <si>
    <t xml:space="preserve">   999 - RESERVA DE CONTINGÊNCIA</t>
  </si>
  <si>
    <t xml:space="preserve">      9000 - RESERVA DE CONTIGÊNCIA</t>
  </si>
  <si>
    <t xml:space="preserve"> Receita Realizada</t>
  </si>
  <si>
    <t>Receita Estimada</t>
  </si>
  <si>
    <t>RECEITAS CORRENTES</t>
  </si>
  <si>
    <t>Receita Tributária</t>
  </si>
  <si>
    <t>Receita de Contribuições</t>
  </si>
  <si>
    <t>Receita Patrimonial</t>
  </si>
  <si>
    <t>Receita de Serviços</t>
  </si>
  <si>
    <t>Outras Receitas Correntes</t>
  </si>
  <si>
    <t>RECEITAS DE CAPITAL</t>
  </si>
  <si>
    <t>Transferências de Capital</t>
  </si>
  <si>
    <t>DEDUÇÕES DA RECEITA</t>
  </si>
  <si>
    <t>LOA 2010</t>
  </si>
  <si>
    <t>RECEITAS INTRA ORÇAMENTÁRIAS</t>
  </si>
  <si>
    <t>Despesa Realizada</t>
  </si>
  <si>
    <t>Despesa Fixada</t>
  </si>
  <si>
    <t>DESPESAS CORRENTES</t>
  </si>
  <si>
    <t>DESPESAS  DE CAPITAL</t>
  </si>
  <si>
    <t>Amoritzação da Dívida</t>
  </si>
  <si>
    <t>RESERVA DE CONTINGÊNCIA</t>
  </si>
  <si>
    <t>Unidade</t>
  </si>
  <si>
    <t>Finalidade</t>
  </si>
  <si>
    <t>Secretaria Municipal de Governo</t>
  </si>
  <si>
    <t>_  art. 32 da Lei Complementar 119 de 21 de dezembro de 2004</t>
  </si>
  <si>
    <t>Auditoria e Constorle Interno</t>
  </si>
  <si>
    <t>exercer o controle interno no âmbito da adminsitração municipal, tem a competêncvia de zelar preventivamente pela probidade adminsitrativo, apurando irregularidades financeiras dos gastos públicos, a fidelidade orçamentária dos projetos, examinando a legalidade dos atos, contratos e convênios da administração e exercendo demais atividades correlatas ao serviço de auditoria</t>
  </si>
  <si>
    <t>_  art. 34 da Lei Complementar 119 de 21 de dezembro de 2004</t>
  </si>
  <si>
    <t>Gabinete do Vice Prefeito</t>
  </si>
  <si>
    <t>compete a substituição do prefeito em caso de impedimento e a sucessão em caso de vaga, bem como a coordenação de polícas especiais</t>
  </si>
  <si>
    <t>_  art. 39 da Lei Complementar 119 de 21 de dezembro de 2004</t>
  </si>
  <si>
    <t>Secretaria Municipal de Planejamento, Orçamento e Gestão</t>
  </si>
  <si>
    <t>compete elaborar, controlar e avaliar os orçamentos do municcípio, formular e coodenanar a política de desenvolvimento econômico, social, científico e tecnológico, coodenar o sistema de pesquisa, planejamento e execução dos planos globais e setoriais do município, bem como promover e implementar a política de moderniuzação institucional, normatizar e executar e controlar as políticas ligas a pessoal, material, patrimônio mobiliário, imobiliário e serviços de qualquer natureza.</t>
  </si>
  <si>
    <t>_  art. 41 da Lei Complementar 119 de 21 de dezembro de 2004</t>
  </si>
  <si>
    <t>Secretaria Municipal de Finanças</t>
  </si>
  <si>
    <t>compete executar as políticas tributária, financeira e fiscal do município, proceder a arrecadação e ficalização da receita tributária, executar os serviços de registro e controle contábil do patrimônio do município, bem como o acompanhamento e controle da dívida pública e da despesa pública.</t>
  </si>
  <si>
    <t>_  art. 43 da Lei Complementar 119 de 21 de dezembro de 2004</t>
  </si>
  <si>
    <t>Secretaria Municipal de Mei Ambiente e Desenvolvimento Urbano</t>
  </si>
  <si>
    <t>compete planejar, coordenar e controlar as políticas de proteção ao meio ambiente, dedesenvolvimento e gerenciamentourbano, de transporte urbanos, bem como exercer as funções de orientação e fiscalizaçãodas atividades inerentes à sua área de atuação</t>
  </si>
  <si>
    <t>_  art. 45 da Lei Complementar 119 de 21 de dezembro de 2004</t>
  </si>
  <si>
    <t>compete planejar, executar, supervisionar e controlar as ações do poder público municipal na área de educação, planejar e executar as políticas de desporto e lazer do município, em articulação com associações, ligas e federações representativas do desporto e lazer.</t>
  </si>
  <si>
    <t>_  art. 47 da Lei Complementar 119 de 21 de dezembro de 2004</t>
  </si>
  <si>
    <t>Secretaria Municipal de Infra Estrutura</t>
  </si>
  <si>
    <t xml:space="preserve">planejar, executar, manter, fiscalizar e controlar os serviços urbanos relativo à limpeza urbana do município, planejar, executar fiscalizar e acompanhar a realização  de obras, por adminsitração diretaou através de terceiros. </t>
  </si>
  <si>
    <t xml:space="preserve">   2042 - Ampliar o Acesso e Qualificar o Atendimento de Crianças na Educação Infantil</t>
  </si>
  <si>
    <t xml:space="preserve">   2043 - Dinamizar a Manutenção dos Serviços Administraticos Gerais</t>
  </si>
  <si>
    <t xml:space="preserve">   2044 - Formação e Desenvolvimento de Recursos Humanos</t>
  </si>
  <si>
    <t xml:space="preserve">   2045 - Implantação do Projeto Avaliar</t>
  </si>
  <si>
    <t xml:space="preserve">   2046 - Qualificar o Atendimento na Educação de Jovens Adultos e Idosos para Minimizar a Evasão Escolar </t>
  </si>
  <si>
    <t xml:space="preserve">   2048 - Ampliar o Atendimento da Eja com Formação de Turmas de Alfabetização</t>
  </si>
  <si>
    <t xml:space="preserve">   2049 - Ampliação de Prédios Escolares</t>
  </si>
  <si>
    <t xml:space="preserve">   2050 - Reforma de Predios Escolares</t>
  </si>
  <si>
    <t xml:space="preserve">   2051 - Construção de Prédios Escolares</t>
  </si>
  <si>
    <t xml:space="preserve">   2052 - Formação Continuada para Técnicos da Rede Municipal de Educação</t>
  </si>
  <si>
    <t xml:space="preserve">   1001 - Manutenção do Sistema Viário Urbano e Rural</t>
  </si>
  <si>
    <t xml:space="preserve">   1002 - Construção e Reforma de Pontes</t>
  </si>
  <si>
    <t xml:space="preserve">   1008 - Desenvolvimento de Infra Estrutura Urbana no Vale do Gumitá</t>
  </si>
  <si>
    <t xml:space="preserve">   1019 - Obras e Serviços de Edificação Urbana e Rural</t>
  </si>
  <si>
    <t xml:space="preserve">   1022 - Adequacao Viaria para a Copa 2014</t>
  </si>
  <si>
    <t xml:space="preserve">   1025 - Construção de Moradias para o Gumitá</t>
  </si>
  <si>
    <t xml:space="preserve">   1026 - Desenvolvimento Social no Vale do Gumitá</t>
  </si>
  <si>
    <t xml:space="preserve">   2013 - Manutenção de Limpeza Pública</t>
  </si>
  <si>
    <t xml:space="preserve">   2017 - Desapropriações de Interesse Público</t>
  </si>
  <si>
    <t xml:space="preserve">   2023 - Coleta e Transporte de Resíduos Sólidos Urbanos</t>
  </si>
  <si>
    <t xml:space="preserve">   2121 - Encargos com Consumo Público de Energia</t>
  </si>
  <si>
    <t xml:space="preserve">   2122 - Expansão e Manutenção da Rede de Iluminação Pública</t>
  </si>
  <si>
    <t xml:space="preserve">   2145 - Elaboração de Estudos e Projetos</t>
  </si>
  <si>
    <t xml:space="preserve">   2148 - Gerenciamento do Programa Vale do Corrego Gumitá</t>
  </si>
  <si>
    <t xml:space="preserve">               176299 - Outras Transferências de Convênios do Estado</t>
  </si>
  <si>
    <t xml:space="preserve">                  17629900 - Outras Transferências de Convênios do Estado</t>
  </si>
  <si>
    <t>09601 - Fundo Único Municipal de Educação</t>
  </si>
  <si>
    <t xml:space="preserve">         172 - Transferências Intergovernamentais</t>
  </si>
  <si>
    <t xml:space="preserve">            1721 - Transferências da União</t>
  </si>
  <si>
    <t xml:space="preserve">               172135 - Transferências de Recursos do Fundo Nacional do Desenvolvimento da Educação - FNDE</t>
  </si>
  <si>
    <t xml:space="preserve">   06101 - Secretaria Municipal de Planejamento, Orçamento e Gestão</t>
  </si>
  <si>
    <t xml:space="preserve">   06201 - Fundação Instituto de Pesquisas e Desenvolvimento Urbano</t>
  </si>
  <si>
    <t xml:space="preserve">   06301 - Instituto de Previdência Social dos Servidores Publicos de Cuiabá</t>
  </si>
  <si>
    <t xml:space="preserve">      09 - PREVIDÊNCIA SOCIAL</t>
  </si>
  <si>
    <t>07 - Secretaria Municipal de Finanças</t>
  </si>
  <si>
    <t xml:space="preserve">   07101 - Secretaria Municipal de Finanças</t>
  </si>
  <si>
    <t>08 - Secretaria Municipal de Meio Ambiente e Desenvolvimento Urbano</t>
  </si>
  <si>
    <t xml:space="preserve">   08101 - Secretaria Municipal de Meio Ambiente e Desenvolvimento Urbano</t>
  </si>
  <si>
    <t xml:space="preserve">      18 - GESTÃO AMBIENTAL</t>
  </si>
  <si>
    <t xml:space="preserve">   08601 - Fundo Municipal de Desenvolvimento Urbano</t>
  </si>
  <si>
    <t xml:space="preserve">   09201 - Fundação Educacional de Cuiabá</t>
  </si>
  <si>
    <t xml:space="preserve">      12 - EDUCAÇÃO</t>
  </si>
  <si>
    <t xml:space="preserve">               211499 - Outras Operações de Crédito Internas Relativas à Programa de Governo</t>
  </si>
  <si>
    <t xml:space="preserve">                  21149909 - Operações de Crédito Interna Relativa ao Programa PNAFM</t>
  </si>
  <si>
    <t xml:space="preserve">               247105 - Transferências de Convênios da União Destinados a Programas de Sneamento Básico</t>
  </si>
  <si>
    <t xml:space="preserve">                  24710500 - Transferências de Convênios da União Destinados a Programas de Sneamento Básico</t>
  </si>
  <si>
    <t>QUADRO 04 - Receita segundo as categorias econômicas – Anexo 2 da Lei n° 4.320/64 (por Unidade Orçamentária)</t>
  </si>
  <si>
    <t>QUADRO 05 - Receita por fonte de recurso</t>
  </si>
  <si>
    <t>Fonte</t>
  </si>
  <si>
    <t>100 - Recursos Ordinário do Tesouro Municipal</t>
  </si>
  <si>
    <t>120 - Transferência de Convênios com o Estado</t>
  </si>
  <si>
    <t>130 - Transferências Convênio com a União</t>
  </si>
  <si>
    <t>131 - CONVÊNIOS DO PAC</t>
  </si>
  <si>
    <t>194 - Operações de Créditos Interna - PNAFM</t>
  </si>
  <si>
    <t>196 - Operações de Crédito - FONPLATA</t>
  </si>
  <si>
    <t>203 - Multas de Trânsito</t>
  </si>
  <si>
    <t>204 - Serviços de Saneamento</t>
  </si>
  <si>
    <t>205 - Contribuições para o Custéio da Iluminação Pública</t>
  </si>
  <si>
    <t>206 - Transsferência do fundo estadual de Investimento Social</t>
  </si>
  <si>
    <t>207 - Transferência de recursos do fundo Nacional de Assistência Social - FNAS</t>
  </si>
  <si>
    <t>208 - Transferência de Recursos do Fundo Nac. para o Desenv. do Ensino - FNDE</t>
  </si>
  <si>
    <t>210 - transferência do SUS/União - repasse fundo a fundo</t>
  </si>
  <si>
    <t>211 - Transferência do SUS/Estado - repasse fundo a fundo</t>
  </si>
  <si>
    <t>216 - Transferência de Recursos do FUNDEB</t>
  </si>
  <si>
    <t>217 - Serviços de Educação</t>
  </si>
  <si>
    <t>220 - Transferência de Convênios com o Estado</t>
  </si>
  <si>
    <t>230 - Transferência Convênios com a União</t>
  </si>
  <si>
    <t>231 - CONVÊNIOS DO PAC</t>
  </si>
  <si>
    <t>241 - Recursos de :Receitas Previdenciárias de Contribuição Patronal e do Servidor</t>
  </si>
  <si>
    <t>296 - Operações de Crédito - FONPLATA</t>
  </si>
  <si>
    <t>Categoria da Despesa / Grupo de Despesa / Modalidade / Natureza</t>
  </si>
  <si>
    <t xml:space="preserve">      90 - Aplicações Diretas</t>
  </si>
  <si>
    <t xml:space="preserve">         319004 - Contratação por Tempo Determinado</t>
  </si>
  <si>
    <t xml:space="preserve">         319009 - Salário-Família</t>
  </si>
  <si>
    <t xml:space="preserve">         319011 - Vencimentos e Vantagens Fixas - Pessoal Civil</t>
  </si>
  <si>
    <t xml:space="preserve">         319013 - Obrigações Patronais</t>
  </si>
  <si>
    <t xml:space="preserve">         319016 - Outras Despesas Variáveis - Pessoal Civil</t>
  </si>
  <si>
    <t xml:space="preserve">         319092 - Despesas de Exercícios Anteriores</t>
  </si>
  <si>
    <t xml:space="preserve">         319094 - Indenizações e Restituições Trabalhistas</t>
  </si>
  <si>
    <t xml:space="preserve">         319096 - Ressarcimento de Despesas de Pessoal Requisitado</t>
  </si>
  <si>
    <t xml:space="preserve">      91 - Aplicação Direta Decorrente de Operação entre Órgãos, Fundos e Entidades Int. dos Orçamentos Fiscal e da Seguridade Soci</t>
  </si>
  <si>
    <t xml:space="preserve">         319113 - Obrigações Patronais</t>
  </si>
  <si>
    <t xml:space="preserve">         329021 - Juros sobre a Dívida por Contrato</t>
  </si>
  <si>
    <t xml:space="preserve">         329022 - Outros Encargos sobre a Dívida por Contrato</t>
  </si>
  <si>
    <t xml:space="preserve">      50 - Transferências a Instituições Privadas sem Fins Lucrativos</t>
  </si>
  <si>
    <t xml:space="preserve">         335043 - Subvenções Sociais</t>
  </si>
  <si>
    <t xml:space="preserve">         339005 - Outros Benefícios Previdenciários</t>
  </si>
  <si>
    <t xml:space="preserve">         339008 - Outros Benefícios Assistenciais</t>
  </si>
  <si>
    <t xml:space="preserve">         339030 - Material de Consumo</t>
  </si>
  <si>
    <t xml:space="preserve">         339031 - Premiações Culturais, Artísticas, Científicas, Desportivas e Outras</t>
  </si>
  <si>
    <t xml:space="preserve">         339032 - Material de Distribuição Gratuita</t>
  </si>
  <si>
    <t xml:space="preserve">         339033 - Passagens e Despesas com Locomoção</t>
  </si>
  <si>
    <t xml:space="preserve">         339035 - Serviços de Consultoria</t>
  </si>
  <si>
    <t xml:space="preserve">   2012 - Manutenção e Expansão da Universidade Popular</t>
  </si>
  <si>
    <t xml:space="preserve">   2139 - Manutenção de Parques e Jardins    </t>
  </si>
  <si>
    <t xml:space="preserve">   2135 - Realização de Cadastro e Fiscalização de Atividades dos Ambulantes</t>
  </si>
  <si>
    <t xml:space="preserve">   2136 - Manutenção das Atividades do Meio Ambiente       </t>
  </si>
  <si>
    <t xml:space="preserve">   2149 - Implantação de Projetos de Capacitação e Estruturação da Fiscalização</t>
  </si>
  <si>
    <t xml:space="preserve">   2151 - Manutenção do Horto Florestal "Tote Garcia"</t>
  </si>
  <si>
    <t xml:space="preserve">   2153 - Manutenção do FUMDUR</t>
  </si>
  <si>
    <t>IPTU - Imposto sobre a Propriedade Predial e Territorial  Urbana</t>
  </si>
  <si>
    <t>Art. 81 da L.OM.</t>
  </si>
  <si>
    <t>ITBI - Imposto sobre Transmissão "Inter Vivos" de Bens  Imóveis e de Direitos Reais sobre Imóveis</t>
  </si>
  <si>
    <t>Item I do art. 145 da CF</t>
  </si>
  <si>
    <t>ISSQN - Imposto sobre Serviços de Qualquer Natureza</t>
  </si>
  <si>
    <t>Art. 3º da Lei 1.438/75</t>
  </si>
  <si>
    <t>Item I, letra A do art. 3º da Lei 1.438/75</t>
  </si>
  <si>
    <t>Art. 92 da L.OM</t>
  </si>
  <si>
    <t>item II do art. 156 da CF</t>
  </si>
  <si>
    <t>Item I , letra B do art. 3º da Lei 1.438/75</t>
  </si>
  <si>
    <t>Taxa pelo Exercício do Poder Polícia</t>
  </si>
  <si>
    <t>Art. 83 da L.ºM.</t>
  </si>
  <si>
    <t>Taxa pela Prestação de Serviços</t>
  </si>
  <si>
    <t>Item II do art. 145 da CF</t>
  </si>
  <si>
    <t>Contibuição de Melhoria</t>
  </si>
  <si>
    <t>Art. 84 da L.ºM.</t>
  </si>
  <si>
    <t>Art. 145 da CF</t>
  </si>
  <si>
    <t>Contribuições para a Previdência Social</t>
  </si>
  <si>
    <t>Item III do art. 80 da L.ºM</t>
  </si>
  <si>
    <t>Receitas Imobiliárias</t>
  </si>
  <si>
    <t>Receitas Mobiliárias</t>
  </si>
  <si>
    <t>Receita dos Serviços de Saneamento Báisco</t>
  </si>
  <si>
    <t>FPM - Cota-Parte do Fundo de Participação dos Municípios</t>
  </si>
  <si>
    <t>Item II do art, 80 da LOM</t>
  </si>
  <si>
    <t>Fundo Especial do Petróleo</t>
  </si>
  <si>
    <t>Item I, letra B do art. 159 da L.ºM.</t>
  </si>
  <si>
    <t>IRRF - Transferência do Imposto sobre a Renda Retido nas Fontes (art.157, I e 158, I, da Constituição)</t>
  </si>
  <si>
    <t>Item I do art. A58 da CF</t>
  </si>
  <si>
    <t>Item VI do art. 153 da CF</t>
  </si>
  <si>
    <t>Transferência do SUS</t>
  </si>
  <si>
    <t>Item II do art. 91 da L.ºM.</t>
  </si>
  <si>
    <t>ICMS - Cota Parte do Imposto Sobre a Circulação de Mercadorias e Serviços</t>
  </si>
  <si>
    <t>Art. 153, § 5º, item II da CF</t>
  </si>
  <si>
    <t>Seguro Receita - Transferência Financeira - L.C. no  87/96</t>
  </si>
  <si>
    <t>lei Complementar 87/96</t>
  </si>
  <si>
    <t>IPVA - Cota Parte do Imposto Sobre a Propriedade Veículos Automotores</t>
  </si>
  <si>
    <t>Art. 81 da L.ºM.</t>
  </si>
  <si>
    <t>FUNDEF - Transf. de Rec. do Fundo de Manut. do Ensino Fundamental e de Valorização do Magistério</t>
  </si>
  <si>
    <t>EC 14/96, Lei 9424/96</t>
  </si>
  <si>
    <t>CIDE - Cota parte da Contribuição de Intervenção do Domínio Econômico</t>
  </si>
  <si>
    <t>EC 42</t>
  </si>
  <si>
    <t>Transferências de Convênios</t>
  </si>
  <si>
    <t>Item II do art. 80 da L.ºM.</t>
  </si>
  <si>
    <t>Multas e Juros de Mora</t>
  </si>
  <si>
    <t>Art. 87 da L.ºM.</t>
  </si>
  <si>
    <t>Indenizações e Restituições</t>
  </si>
  <si>
    <t>Receita da Dívida Ativa</t>
  </si>
  <si>
    <t>Receitas Diversas</t>
  </si>
  <si>
    <t>Alenação de Bens</t>
  </si>
  <si>
    <t>Art. 165, § 8º da CF</t>
  </si>
  <si>
    <t>Operações de Crédito</t>
  </si>
  <si>
    <t>QUADRO 09 - Quadro discriminativo da receita, por fontes, e respectiva legislação</t>
  </si>
  <si>
    <t>Órgão Setorial / Unidade Orçamentária / Função / Sub-função / Programa / Ação / Fonte</t>
  </si>
  <si>
    <t>01 - Câmara Municipal de Cuiabá</t>
  </si>
  <si>
    <t xml:space="preserve">   01101 - Câmara Municipal de Cuiabá</t>
  </si>
  <si>
    <t xml:space="preserve">      01 - LEGISLATIVA</t>
  </si>
  <si>
    <t xml:space="preserve">         339036 - Outros Serviços de Terceiros - Pessoa Física</t>
  </si>
  <si>
    <t xml:space="preserve">         339037 - Locação de Mão-de-Obra</t>
  </si>
  <si>
    <t xml:space="preserve">         339038 - Arrendamento Mercantil</t>
  </si>
  <si>
    <t xml:space="preserve">         339039 - Outros Serviços de Terceiros - Pessoa Jurídica</t>
  </si>
  <si>
    <t xml:space="preserve">         339047 - Obrigações Tributárias e Contributivas</t>
  </si>
  <si>
    <t xml:space="preserve">         339048 - Outros Auxílios Financeiros a Pessoas Físicas</t>
  </si>
  <si>
    <t xml:space="preserve">         339049 - Auxílio-Transporte</t>
  </si>
  <si>
    <t xml:space="preserve">         339091 - Sentenças Judiciais</t>
  </si>
  <si>
    <t xml:space="preserve">         339092 - Despesas de Exercícios Anteriores</t>
  </si>
  <si>
    <t xml:space="preserve">         339093 - Indenizações e Restituições</t>
  </si>
  <si>
    <t xml:space="preserve">         449051 - Obras e Instalações</t>
  </si>
  <si>
    <t xml:space="preserve">            1724 - Transferências Multigovernamentais</t>
  </si>
  <si>
    <t xml:space="preserve">               172401 - Transferências de Recursos do FUNDEB </t>
  </si>
  <si>
    <t xml:space="preserve">                  17240100 - Transferências de Recursos do FUNDEB </t>
  </si>
  <si>
    <t xml:space="preserve">               172199 - Outras Transferências da União</t>
  </si>
  <si>
    <t>Serviços de Consultoria</t>
  </si>
  <si>
    <t>Locação de Mão-de-Obra</t>
  </si>
  <si>
    <t>Obras e Instalações</t>
  </si>
  <si>
    <t>Outros Serv. Terceiros - PJ</t>
  </si>
  <si>
    <t>Outros Serv. Terceiros - PF</t>
  </si>
  <si>
    <t>Passagens e Desp. Locomoção</t>
  </si>
  <si>
    <t xml:space="preserve">compete planejar e executar as políticas de esporte e lazer, em articulação com as associações, ligas e federações representativas do desporto e lazer, bem como planejar e coordenar as políticas da defesa civil e de segurança pública, além de integrar a operacionalização da Guarda Municipal com as Polícias Civil e Militar do Estado e a Polícia Federal.”(NR) 
</t>
  </si>
  <si>
    <t>_ Lei Complementar 159 de 22 de junho de 2007</t>
  </si>
  <si>
    <t>Secretaria Municipal de Trânsito e Transporte Urbano</t>
  </si>
  <si>
    <t>compete planejare organizar os corredores de tráfego, auxiliar o gerenciamento do trânsito, operar e monitorar e controlar o transporte público, dentre outras atribuições correlatas</t>
  </si>
  <si>
    <t>Secretário Adjunto</t>
  </si>
  <si>
    <t>SIMONE EMÍLIA CAVASIN NEVES</t>
  </si>
  <si>
    <t>destina-se a assegurar aos seus segurados e a seus dependentes na conformidade desta Lei prestações de natureza previdenciária em caso de contingências que interrompa, depreciem ou faça cessar seus meio de subsistência.</t>
  </si>
  <si>
    <t>Lei Municipal n° 4.592 de 09 de julho de 2004                                              _  art. 62 da Lei Complementar 119 de 21 de dezembro de 2004</t>
  </si>
  <si>
    <t>Agência de Habitação Popular</t>
  </si>
  <si>
    <t>compete planejar e executar a política municipal de habitação, propor e organizar a regularização fundiária do Município.</t>
  </si>
  <si>
    <t>Lei Complementar 055, art. 2° de 04 de outubro de 1999                                              _  art. 64 da Lei Complementar 119 de 21 de dezembro de 2004</t>
  </si>
  <si>
    <t>Fundação Educacional de Cuiabá - FUNEC</t>
  </si>
  <si>
    <t xml:space="preserve">manter a Universidade Popular Comunitaria de Cuiabá, criar e manter estrutura de apoio educativo, tais como: edito e emissoras de rádio e televisão; promover, apoioar incentivar e patrocinar ações nos campos cultural, educacional, social, comunitário, recreativo, esportivo, científico e tecnológico; establecer parcerias com entidades públicas ou privadas nacionais ou estangeiras através de contratos, convênios ou doações; criar programas de bolsas de estudos, arte ou trabalho em nível básico, técnico ou tecnológico; instituir e conceder prêmios e honrarias para pessoas ou organizações; </t>
  </si>
  <si>
    <t xml:space="preserve">_  Lei Municipal 4.325 de 26 de dezembro de 2002                                      _ Lei Complementar 097 de 16 de setembro de 2003                                              </t>
  </si>
  <si>
    <t>Fundação Instituto de Pesquisa e Desenvolvimento Urbano - IPDU</t>
  </si>
  <si>
    <t>Planejar, elaborar e coordenar os sistema municipal de desenvolvimento urbano de Cuiabá.</t>
  </si>
  <si>
    <t>_ Lei Muinicipal 2.259 de 26 de abril de 1985                                                      _  art. 66 da Lei Complementar 119 de 21 de dezembro de 2004</t>
  </si>
  <si>
    <t>Ouvidoria Geral do Município</t>
  </si>
  <si>
    <t>Unidade Orçamentária / Função / Sub-função / Programa / Ação</t>
  </si>
  <si>
    <t xml:space="preserve">            160043 - Serviços de Coleta, Transporte, Tratamento e Destino Final de Resíduos Sólidos</t>
  </si>
  <si>
    <t xml:space="preserve">               16004300 - Serviços de Coleta, Transporte, Tratamento e Destino Final de Resíduos Sólidos</t>
  </si>
  <si>
    <t xml:space="preserve">      172 - Transferências Intergovernamentais</t>
  </si>
  <si>
    <t xml:space="preserve">         1721 - Transferências da União</t>
  </si>
  <si>
    <t xml:space="preserve">            172101 - Participação na Receita da União</t>
  </si>
  <si>
    <t xml:space="preserve">            172122 - Transferência da Compensação Financeira</t>
  </si>
  <si>
    <t xml:space="preserve">            172133 - Transferência de Recursos do Sistema Único de Saúde - SUS</t>
  </si>
  <si>
    <t xml:space="preserve">            172134 - Transferências de Recursos do Fundo Nacional de Assistência Social - FNAS</t>
  </si>
  <si>
    <t xml:space="preserve">               17213400 - Transferências de Recursos do Fundo Nacional de Assistência Social - FNAS</t>
  </si>
  <si>
    <t xml:space="preserve">            172135 - Transferências de Recursos do Fundo Nacional do Desenvolvimento da Educação - FNDE</t>
  </si>
  <si>
    <t xml:space="preserve">            172199 - Outras Transferências da União</t>
  </si>
  <si>
    <t xml:space="preserve">               17219900 - Outras Transferências da União</t>
  </si>
  <si>
    <t xml:space="preserve">         1722 - Transferências dos Estados</t>
  </si>
  <si>
    <t xml:space="preserve">            172201 - Participação na Receita dos Estados</t>
  </si>
  <si>
    <t xml:space="preserve">               17220101 - Cota-Parte do ICMS</t>
  </si>
  <si>
    <t xml:space="preserve">               17220102 - Cota-Parte do IPVA</t>
  </si>
  <si>
    <t xml:space="preserve">               17220104 - Cota-Parte do IPI sobre Exportação</t>
  </si>
  <si>
    <t xml:space="preserve">               17220113 - Cota Parte Contribuição Intervenção Domínio Econômico-CIDE</t>
  </si>
  <si>
    <t xml:space="preserve">            172209 - Outras Transferências dos Estados</t>
  </si>
  <si>
    <t xml:space="preserve">               17220900 - Outras Transferências dos Estados</t>
  </si>
  <si>
    <t xml:space="preserve">         1724 - Transferências Multigovernamentais</t>
  </si>
  <si>
    <t xml:space="preserve">            172401 - Transferências de Recursos do FUNDEB </t>
  </si>
  <si>
    <t xml:space="preserve">               17240100 - Transferências de Recursos do FUNDEB </t>
  </si>
  <si>
    <t xml:space="preserve">      176 - Transferências de Convênios</t>
  </si>
  <si>
    <t xml:space="preserve">         1761 - Transferências de Convênios da União e de Suas Entidades</t>
  </si>
  <si>
    <t xml:space="preserve">            176101 - Transferências de Convênios da União para o Sistema Único de Saúde - SUS</t>
  </si>
  <si>
    <t xml:space="preserve">               17610100 - Transferências de Convênios da União para o Sistema Único de Saúde - SUS</t>
  </si>
  <si>
    <t xml:space="preserve">            176102 - Transferencias de Convênios da União Destinados a Programas de Educação</t>
  </si>
  <si>
    <t xml:space="preserve">               17610200 - Transferencias de Convênios da União Destinados a Programas de Educação</t>
  </si>
  <si>
    <t xml:space="preserve">            176103 - Transferências de Convênios da União Destinados a Programas de Assistências Social</t>
  </si>
  <si>
    <t xml:space="preserve">               17610300 - Transferências de Convênios da União Destinados a Programas de Assistências Social</t>
  </si>
  <si>
    <t xml:space="preserve">            176106 - Transferências de Convênios da União Destinadas a Programas de Habitação</t>
  </si>
  <si>
    <t xml:space="preserve">               17610600 - Transferências de Convênios da União Destinadas a Programas de Habitação</t>
  </si>
  <si>
    <t xml:space="preserve">            176199 - Outras Transferências de Convênios da União </t>
  </si>
  <si>
    <t xml:space="preserve">               17619900 - Outras Transferências de Convênios da União </t>
  </si>
  <si>
    <t xml:space="preserve">         1762 - Transferência de Convênios dos Estados e do Distrito Federal e de Suas Entidades</t>
  </si>
  <si>
    <t xml:space="preserve">            176201 - Transferências de Convênio dos Estados para o Sistema Único de Saúde - SUS</t>
  </si>
  <si>
    <t xml:space="preserve">               17620100 - Transferências de Convênio dos Estados para o Sistema Único de Saúde - SUS</t>
  </si>
  <si>
    <t>_  art. 49 da Lei Complementar 119 de 21 de dezembro de 2004</t>
  </si>
  <si>
    <t>Secretaria Municipal de Assistência Social e Desenvolvimento Humano</t>
  </si>
  <si>
    <t>compete  planejar, coordenar e executar políticas sociais, bem como articular com segmentos organizados visando promover o desenvolvimento e o bem estar social</t>
  </si>
  <si>
    <t>_  art. 51 da Lei Complementar 119 de 21 de dezembro de 2004 e LC 132/05</t>
  </si>
  <si>
    <t>Secretaria Municipal de Cultura</t>
  </si>
  <si>
    <t>competae planejar, coodenar, executar políticas culturais, bem como articular com segmentos organizados com vistas ao desenvolvimento cultural do município</t>
  </si>
  <si>
    <t>_  art. 53 da Lei Complementar 119 de 21 de dezembro de 2004</t>
  </si>
  <si>
    <t>compete planejar e executar polícas que visem o desenvolvimento econômico e a geração de emprego e renda e ainda planejar e executar a política de abastecimento e desenvolvimento rural do município a articular a política de estímulo aos setores da indústria, comércio, serviços e turismo</t>
  </si>
  <si>
    <t>_  art. 55 da Lei Complementar 119 de 21 de dezembro de 2004</t>
  </si>
  <si>
    <t>Secretaria Municipal de  Esportes e Cidadania</t>
  </si>
  <si>
    <t>QUADRO 02 - quadro demonstrativo da receita e despesa segundo categoria econômicas, na forma do Anexo 1 da Lei nº 4.320/64</t>
  </si>
  <si>
    <t xml:space="preserve">      97 - Dedução para FUNDEB da Receita de Transferências Correntes</t>
  </si>
  <si>
    <t xml:space="preserve">         972 - Transferências Intergovernamentais</t>
  </si>
  <si>
    <t xml:space="preserve">            9721 - Transferências da União</t>
  </si>
  <si>
    <t xml:space="preserve">            112199 - Outras Taxas pelo Exercício do Poder de Polícia</t>
  </si>
  <si>
    <t xml:space="preserve">               11219900 - Outras Taxas pelo Exercício do Poder de Polícia</t>
  </si>
  <si>
    <t xml:space="preserve">         1122 - Taxas pela Prestação de Serviços</t>
  </si>
  <si>
    <t xml:space="preserve">            112212 - Emolumentos e Custas Processuais Administrativas</t>
  </si>
  <si>
    <t xml:space="preserve">               11221200 - Emolumentos e Custas Processuais Administrativas</t>
  </si>
  <si>
    <t xml:space="preserve">            112221 - Taxas de Serviços Cadastrais</t>
  </si>
  <si>
    <t xml:space="preserve">               11222100 - Taxas de Serviços Cadastrais</t>
  </si>
  <si>
    <t xml:space="preserve">            112228 - Taxa de Cemitérios Mortuária, bem como matrículas, entrada e saída de ossos</t>
  </si>
  <si>
    <t>QUADRO 02 - quadro demonstrativo da receita e despesa segundo categoria econômicas,  na forma do Anexo 1 da Lei nº 4.320/64</t>
  </si>
  <si>
    <t xml:space="preserve">   2066 - Apoio aos Direitos da Criança e Adolescente</t>
  </si>
  <si>
    <t xml:space="preserve">   2070 - Ações de Investimento Social</t>
  </si>
  <si>
    <t xml:space="preserve">   2076 - Atendimento Integral à Família - PAIF</t>
  </si>
  <si>
    <t xml:space="preserve">   2077 - Manutenção e Reforma de Equipamentos Comunitários</t>
  </si>
  <si>
    <t xml:space="preserve">   2078 - Encargos com Benefícios Sociais</t>
  </si>
  <si>
    <t xml:space="preserve">   2079 - Implementação de Ação da Assistêncial Social</t>
  </si>
  <si>
    <t xml:space="preserve">   2080 - Implementação de Ação de Desenvolvimento Humano</t>
  </si>
  <si>
    <t xml:space="preserve">   2081 - Manutenção do Programa Bolsa Família</t>
  </si>
  <si>
    <t xml:space="preserve">   2082 - Manutenção do Programa Abrigo (Alta Complexidade I e II)</t>
  </si>
  <si>
    <t xml:space="preserve">   2084 - Atenção Social às Pessoas com Deficiência</t>
  </si>
  <si>
    <t xml:space="preserve">   2085 - Manutenção do Programa Sentinelas / CREAS</t>
  </si>
  <si>
    <t xml:space="preserve">   2086 - Manutenção do Programa ProJovem</t>
  </si>
  <si>
    <t xml:space="preserve">   2088 - Implementação do Programa PETI</t>
  </si>
  <si>
    <t xml:space="preserve">   2089 - Manutenção e Ampliação do Programa SIMININA</t>
  </si>
  <si>
    <t xml:space="preserve">   2094 - Apoio aos Direitos da Pessoa com Deficiência</t>
  </si>
  <si>
    <t xml:space="preserve">   2069 - Encargos com Benefícios Sociais</t>
  </si>
  <si>
    <t xml:space="preserve">   2102 - Realizar ações de Vigilância Sanitária em Cuiabá</t>
  </si>
  <si>
    <t xml:space="preserve">   2106 - Atender à População com Medicamentos Básicos e de Alto Custo</t>
  </si>
  <si>
    <t xml:space="preserve">   2107 - Remuneração de Pessoal e Encargos Sociais</t>
  </si>
  <si>
    <t xml:space="preserve">   1015 - Progrma de Auxilio Desemprego e Capacitacao Profissional</t>
  </si>
  <si>
    <t xml:space="preserve">   1016 - Manutenção do programa Pró Jovem</t>
  </si>
  <si>
    <t xml:space="preserve">   1017 - Intermediação de Mão de Obra, Qualificação e Seguro Desemprego</t>
  </si>
  <si>
    <t xml:space="preserve">   2124 - Microcrédito Produtivo</t>
  </si>
  <si>
    <t xml:space="preserve">   2033 - Implementação da Modernização e Melhoria do Suporte Pedagógico e Gestão do Ensino Fundamental</t>
  </si>
  <si>
    <t xml:space="preserve">   2035 - Manutenção de Órgãos Colegiados (CONSELHO MUNICIPAL DE EDUCAÇÃO)</t>
  </si>
  <si>
    <t xml:space="preserve">   2038 - Implementação da Alimentação Escolar para as escolas e creches</t>
  </si>
  <si>
    <t xml:space="preserve">   2039 - Expansão e Implementação do Programa Educação Integral</t>
  </si>
  <si>
    <t xml:space="preserve">   2040 - Dinamizar a Manutenção dos Serviços de Transporte Escolar</t>
  </si>
  <si>
    <t xml:space="preserve">   2041 - Qualificar e Ampliar o Atendimento nas Escolas e Creches para alunos com Deficiências </t>
  </si>
  <si>
    <t xml:space="preserve">      20 - AGRICULTURA</t>
  </si>
  <si>
    <t xml:space="preserve">   13602 - Fundo Municipal de Geração de Emprego e Renda</t>
  </si>
  <si>
    <t>15 - Secretaria Municipal de Trânsito e Transportes Urbanos</t>
  </si>
  <si>
    <t xml:space="preserve">   15101 - Secretaria Municipal de Trânsito e Transportes Urbanos</t>
  </si>
  <si>
    <t xml:space="preserve">      26 - TRANSPORTE</t>
  </si>
  <si>
    <t xml:space="preserve">   15601 - Fundo Municipal de Trânsito e Transportes Urbanos</t>
  </si>
  <si>
    <t>16 - Secretaria Municipal de Saúde</t>
  </si>
  <si>
    <t xml:space="preserve">   16601 - Fundo Municipal de Saúde</t>
  </si>
  <si>
    <t xml:space="preserve">      10 - SAÚDE</t>
  </si>
  <si>
    <t xml:space="preserve">   2053 - Pagamentos aos Profissionais da Educação e Encargos Sociais</t>
  </si>
  <si>
    <t xml:space="preserve">   2054 - Repasses Financeiros para as Creches Municipais</t>
  </si>
  <si>
    <t xml:space="preserve">   2055 - Repasses Financeiros para as Escolas</t>
  </si>
  <si>
    <t xml:space="preserve">   2056 - Repasses Financeiros para as Creches Filantrópicas Conveniadas</t>
  </si>
  <si>
    <t xml:space="preserve">   2057 - Implementar as Ações do Pró-jovem</t>
  </si>
  <si>
    <t xml:space="preserve">   2058 - Implantar o Programa Escola Aberta</t>
  </si>
  <si>
    <t xml:space="preserve">   2059 - Implementar Ações de Suporte ao Ensino médio</t>
  </si>
  <si>
    <t xml:space="preserve">   2061 - Despesas Decorrentes da Lei do Passe Livre aos Estudantes</t>
  </si>
  <si>
    <t xml:space="preserve">   2127 - Desenvolvimento de Atividades Culturais</t>
  </si>
  <si>
    <t xml:space="preserve">   2006 - Cidadania Ativa</t>
  </si>
  <si>
    <t xml:space="preserve">   2026 - Liberdade Assistida</t>
  </si>
  <si>
    <t xml:space="preserve">   2063 - Manutenção das Ações do Fundo Municipal de Defesa do Consumidor</t>
  </si>
  <si>
    <t xml:space="preserve">   1000 - Pavimentação e Drenagem em Vias Públicas</t>
  </si>
  <si>
    <t>17 - Secretaria Municipal de Comunicação</t>
  </si>
  <si>
    <t xml:space="preserve">   17101 - Secretaria Municipal de Comunicação</t>
  </si>
  <si>
    <t xml:space="preserve">      24 - COMUNICAÇÕES</t>
  </si>
  <si>
    <t>18 - Ouvidoria Geral do Município</t>
  </si>
  <si>
    <t xml:space="preserve">   18101 - Ouvidoria Geral do Município</t>
  </si>
  <si>
    <t xml:space="preserve">      14 - DIREITOS DA CIDADANIA</t>
  </si>
  <si>
    <t>19 - Secretaria Municipal de Esportes e Cidadania</t>
  </si>
  <si>
    <t xml:space="preserve">   19101 - Secretaria Municipal de Esportes e Cidadania</t>
  </si>
  <si>
    <t xml:space="preserve">      06 - SEGURANÇA PÚBLICA</t>
  </si>
  <si>
    <t xml:space="preserve">      27 - DESPORTO E LAZER</t>
  </si>
  <si>
    <t xml:space="preserve">         2471 - Transferência de Convênios da União e de suas Entidades</t>
  </si>
  <si>
    <t xml:space="preserve">            247101 - Transferências de Convênios da União para - SUS</t>
  </si>
  <si>
    <t xml:space="preserve">               24710100 - Transferências de Convênios da União para - SUS</t>
  </si>
  <si>
    <t xml:space="preserve">            247102 - Transferências de Convênios da União Destinados a Programação de Educação</t>
  </si>
  <si>
    <t xml:space="preserve">               24710200 - Transferências de Convênios da União Destinados a Programação de Educação</t>
  </si>
  <si>
    <t xml:space="preserve">            247103 - Transferências de Convênios da União Destinados a Programas de Assistência Social</t>
  </si>
  <si>
    <t xml:space="preserve">               24710500 - Transferências de Convênios da União Destinados a Programas de Sneamento Básico</t>
  </si>
  <si>
    <t xml:space="preserve">            247106 - Transferências de Convênios da União Destinados a Programas de Habitação</t>
  </si>
  <si>
    <t xml:space="preserve">               24710600 - Transferências de Convênios da União Destinados a Programas de Habitação</t>
  </si>
  <si>
    <t xml:space="preserve">            247199 - Outras Transferências de Convênios da União</t>
  </si>
  <si>
    <t xml:space="preserve">               24719900 - Outras Transferências de Convênios da União</t>
  </si>
  <si>
    <t xml:space="preserve">            247203 - Transferências de Convênios do Estado Destinados a Programas de Assistência Social</t>
  </si>
  <si>
    <t xml:space="preserve">               24720300 - Transferências de Convênios do Estado Destinados a Programas de Assistência Social</t>
  </si>
  <si>
    <t xml:space="preserve">            247299 - Outras Transferências de Convênios do Estado</t>
  </si>
  <si>
    <t xml:space="preserve">               24729900 - Outras Transferências de Convênios do Estado</t>
  </si>
  <si>
    <t xml:space="preserve">      721 - Contribuições Sociais - Intra-Orçamentárias</t>
  </si>
  <si>
    <t xml:space="preserve">         7210 - Contribuições Sociais - Intra-Orçamentárias</t>
  </si>
  <si>
    <t xml:space="preserve">            721029 - Contribuições Previdenciárias do Regime Próprio - Intra-Orçamentárias</t>
  </si>
  <si>
    <t xml:space="preserve">   19602 - Fundo de Defesa do Consumidor</t>
  </si>
  <si>
    <t>29 - Encargos Gerais do Município</t>
  </si>
  <si>
    <t xml:space="preserve">   29101 - Recursos sob a Supervisão da SMPOG</t>
  </si>
  <si>
    <t xml:space="preserve">         9721 - Transferências da União</t>
  </si>
  <si>
    <t>QUADRO 03 - Receita segundo as categorias econômicas – Anexo 2 da Lei n° 4.320/64</t>
  </si>
  <si>
    <t>Unidade Orçamentária / Categoria da Receita / Fonte da Receita / Subfonte da Receita / Rubrica da Receita / Alíena da Receita / Subalínea da Receita</t>
  </si>
  <si>
    <t>06301 - Instituto de Previdência Social dos Servidores Publicos de Cuiabá</t>
  </si>
  <si>
    <t xml:space="preserve">   1 - Receitas Correntes</t>
  </si>
  <si>
    <t xml:space="preserve">      12 - Receitas de Contribuições</t>
  </si>
  <si>
    <t xml:space="preserve">         121 - Contribuições Sociais</t>
  </si>
  <si>
    <t xml:space="preserve">            1210 - Contribuições Sociais</t>
  </si>
  <si>
    <t xml:space="preserve">               121029 - Contribuições Previdenciárias</t>
  </si>
  <si>
    <t xml:space="preserve">      19 - Outras Receitas Correntes</t>
  </si>
  <si>
    <t xml:space="preserve">         192 - Indenizaçãos e Restituiçãos</t>
  </si>
  <si>
    <t xml:space="preserve">            1922 - Restituições</t>
  </si>
  <si>
    <t>39 - Reserva de Contingência</t>
  </si>
  <si>
    <t xml:space="preserve">   39101 - Reserva de Contingência</t>
  </si>
  <si>
    <t xml:space="preserve">      99 - RESERVA DE CONTINGÊNCIA</t>
  </si>
  <si>
    <t>Pessoal e Encargos Sociais</t>
  </si>
  <si>
    <t>Juros e Encargos da Dívida</t>
  </si>
  <si>
    <t>Outras Despesas Correntes</t>
  </si>
  <si>
    <t>Inversões Financeiras</t>
  </si>
  <si>
    <t>Investimentos</t>
  </si>
  <si>
    <t>Amortização da Dívida</t>
  </si>
  <si>
    <t>AMF - Tabela 8 (LRF, art. 4°, § 2°, inciso V)</t>
  </si>
  <si>
    <t>TRIBUTO</t>
  </si>
  <si>
    <t>MODALIDADE</t>
  </si>
  <si>
    <t>SETORES/ PROGRAMAS/ BENEFICIÁRIO</t>
  </si>
  <si>
    <t>RENÚNCIA DE RECEITA PREVISTA</t>
  </si>
  <si>
    <t>COMPENSAÇÃO</t>
  </si>
  <si>
    <t xml:space="preserve">          -</t>
  </si>
  <si>
    <t>AMF - Tabela 9 (LRF, art. 4°, § 2°, inciso V)</t>
  </si>
  <si>
    <t>EVENTOS</t>
  </si>
  <si>
    <t xml:space="preserve">Aumento Permanente da Receita  </t>
  </si>
  <si>
    <t>(-)  Transferências Constitucionais</t>
  </si>
  <si>
    <t>(-)  Transferências ao FUNDEB</t>
  </si>
  <si>
    <t>Saldo Final do Aumento Permanente de Receita  (I)</t>
  </si>
  <si>
    <t>Redução Permanente de Despesa (II)</t>
  </si>
  <si>
    <t>Margem Bruta  (III) = (I+II)</t>
  </si>
  <si>
    <t>Saldo Utilizado da Margem Bruta (IV)</t>
  </si>
  <si>
    <t xml:space="preserve">   Novas DOCC</t>
  </si>
  <si>
    <t xml:space="preserve">   Novas DOCC geradas por PPP</t>
  </si>
  <si>
    <t>Margem Líquida de Expansão de DOCC (V) = (III-IV)</t>
  </si>
  <si>
    <t>Receita</t>
  </si>
  <si>
    <t xml:space="preserve">   1 - Receita de Impostos e de Origem de Impostos</t>
  </si>
  <si>
    <t xml:space="preserve">   2 - Transferências de Impostos</t>
  </si>
  <si>
    <t xml:space="preserve">Valor Consignado na LOA </t>
  </si>
  <si>
    <t>Contribuição para o FUNDEB</t>
  </si>
  <si>
    <t>%</t>
  </si>
  <si>
    <t>(a)</t>
  </si>
  <si>
    <t>(b)</t>
  </si>
  <si>
    <t>(c) = (b-a)</t>
  </si>
  <si>
    <t>(c/a) x 100</t>
  </si>
  <si>
    <t>Receita Total</t>
  </si>
  <si>
    <t>Receitas Primárias (I)</t>
  </si>
  <si>
    <t>Despesa Total</t>
  </si>
  <si>
    <t>Despesas Primárias (II)</t>
  </si>
  <si>
    <t>Resultado Primário (III) = (I–II)</t>
  </si>
  <si>
    <t>Resultado Nominal</t>
  </si>
  <si>
    <t xml:space="preserve">Dívida Pública Consolidada </t>
  </si>
  <si>
    <t>Dívida Consolidada Líquida</t>
  </si>
  <si>
    <t>LOA</t>
  </si>
  <si>
    <t>LDO</t>
  </si>
  <si>
    <t xml:space="preserve">        Receitas Previdenciárias</t>
  </si>
  <si>
    <t xml:space="preserve">        Outras Receitas de Contribuições</t>
  </si>
  <si>
    <t xml:space="preserve">        Convênios</t>
  </si>
  <si>
    <t xml:space="preserve">        Dívida Ativa</t>
  </si>
  <si>
    <t xml:space="preserve">        Diversas Receitas Correntes</t>
  </si>
  <si>
    <t xml:space="preserve">        Outras Transferências de Capital</t>
  </si>
  <si>
    <t xml:space="preserve">    Alienação de Bens  (V)</t>
  </si>
  <si>
    <t>Orçamento Fiscal e da Seguridade Social  (LRF, art 53, inciso III)</t>
  </si>
  <si>
    <t xml:space="preserve">   1018 - Construção e Melhoria de Unidades Habitacionais</t>
  </si>
  <si>
    <t xml:space="preserve">   2126 - Regularização Fundiária</t>
  </si>
  <si>
    <t xml:space="preserve">   1006 - Implantação, Ampliação e Melhoria do Sistema de Abastecimento de Água</t>
  </si>
  <si>
    <t xml:space="preserve">   1007 - Implantação, Ampliação e Melhoria do Sistema de Esgotamento Sanitário</t>
  </si>
  <si>
    <t xml:space="preserve">   2071 - Manutenção das Atividades Operacionais dos Serviços de Saneamento</t>
  </si>
  <si>
    <t xml:space="preserve">   2155 - Projeto Quadrante de Combate a Queimadas Urbanas </t>
  </si>
  <si>
    <t xml:space="preserve">   2090 - Aquisição de Insumos e Infraestrutura para a Agricultura Familiar</t>
  </si>
  <si>
    <t xml:space="preserve">   2091 - Manutenção de Veículos e Patrulha Agrícola</t>
  </si>
  <si>
    <t xml:space="preserve">   2092 - Manutenção do Serviços de Inspeção Municipal</t>
  </si>
  <si>
    <t xml:space="preserve">   2074 - Atração de Investimentos</t>
  </si>
  <si>
    <t xml:space="preserve">   2075 - Divulgação da Marca "CUAIBÁ"</t>
  </si>
  <si>
    <t xml:space="preserve">   2132 - Operacionalização e Manutenção de Serviços de Turismo</t>
  </si>
  <si>
    <t xml:space="preserve">   2133 - Apoio as Atividades de Marketing Promocional</t>
  </si>
  <si>
    <t xml:space="preserve">   2007 - Capacitação de Recursos Humanos</t>
  </si>
  <si>
    <t xml:space="preserve">   2028 - Implantação de Corredor Segregado</t>
  </si>
  <si>
    <t xml:space="preserve">   2029 - Implantação de Abrigos e Passarelas</t>
  </si>
  <si>
    <t xml:space="preserve">   2030 - Implantação de Estação de Transbordo</t>
  </si>
  <si>
    <t xml:space="preserve">   2031 - Implantação e Reforma de Terminais</t>
  </si>
  <si>
    <t xml:space="preserve">   2032 - Construção e Demolição de Redutores de Velocidade</t>
  </si>
  <si>
    <t xml:space="preserve">   2034 - Implantação de Sinalização Viária</t>
  </si>
  <si>
    <t xml:space="preserve">   2036 - Ações e Programas de Trânsito</t>
  </si>
  <si>
    <t xml:space="preserve">   2027 - Desenvolvimento de Atividades do Desporto e do Lazer</t>
  </si>
  <si>
    <t xml:space="preserve">   2062 - Manutenção das Ações do Fundo de Desenvolvimento do Desporto Municipal</t>
  </si>
  <si>
    <t xml:space="preserve">   0001 - Encargos Decorrentes de Processos Judiciais</t>
  </si>
  <si>
    <t xml:space="preserve">   0004 - Encargos com a Dívida Pública</t>
  </si>
  <si>
    <t xml:space="preserve">   9999 - Reserva de Contingência</t>
  </si>
  <si>
    <t>Função / Sub-função / Programa</t>
  </si>
  <si>
    <t>Recursos Ordinários do Tesouro Municipal</t>
  </si>
  <si>
    <t>Recursos de Outras Fontes</t>
  </si>
  <si>
    <t xml:space="preserve">   031 - Ação Legislativa</t>
  </si>
  <si>
    <t xml:space="preserve">      0001 - EXECUÇÃO DO PROCESSO LEGISLATIVO</t>
  </si>
  <si>
    <t xml:space="preserve">   122 - Administração Geral</t>
  </si>
  <si>
    <t xml:space="preserve">      0014 - APOIO ADMINISTRATIVO</t>
  </si>
  <si>
    <t xml:space="preserve">      0015 - ADMINISTRAÇÃO E DESENVOLVIMENTO DE RECURSOS HUMANOS</t>
  </si>
  <si>
    <t xml:space="preserve">      0041 - PNAFM - PROGRAMA NACIONAL DE ADMINSITRAÇÃO PARA MUNICÍPIO</t>
  </si>
  <si>
    <t xml:space="preserve">      0042 - PLANEJAMENTO MUNICIPAL</t>
  </si>
  <si>
    <t xml:space="preserve">      0044 - MODERNIZACAO INSTITUCIONAL</t>
  </si>
  <si>
    <t xml:space="preserve">      0045 - GESTAO DE PATRIMONIO E SERVICOS</t>
  </si>
  <si>
    <t xml:space="preserve">   124 - Controle Interno</t>
  </si>
  <si>
    <t xml:space="preserve">   126 - Tecnologia da Informação</t>
  </si>
  <si>
    <t xml:space="preserve">      0016 - GESTÃO DA POLÍTICA DE TECNOLOGIA E COMUNICAÇÃO</t>
  </si>
  <si>
    <t xml:space="preserve">               176102 - Transferencias de Convênios da União Destinados a Programas de Educação</t>
  </si>
  <si>
    <t xml:space="preserve">                  17610200 - Transferencias de Convênios da União Destinados a Programas de Educação</t>
  </si>
  <si>
    <t xml:space="preserve">               176202 - Transferências de Convênio dos Estados Destinadas a Programas de Educação</t>
  </si>
  <si>
    <t xml:space="preserve">                  17620200 - Transferências de Convênio dos Estados Destinadas a Programas de Educação</t>
  </si>
  <si>
    <t xml:space="preserve">   2 - Receitas de Capital</t>
  </si>
  <si>
    <t xml:space="preserve">      24 - Transferências de Capital</t>
  </si>
  <si>
    <t xml:space="preserve">         247 - Transferências de Convênios</t>
  </si>
  <si>
    <t xml:space="preserve">            2471 - Transferência de Convênios da União e de suas Entidades</t>
  </si>
  <si>
    <t xml:space="preserve">               247102 - Transferências de Convênios da União Destinados a Programação de Educação</t>
  </si>
  <si>
    <t xml:space="preserve">                  24710200 - Transferências de Convênios da União Destinados a Programação de Educação</t>
  </si>
  <si>
    <t xml:space="preserve">            2472 - Transferência de Convênios dos Estados e do Distrito Federal e de suas Entidades</t>
  </si>
  <si>
    <t>10302 - Companhia de Saneamento da Capital</t>
  </si>
  <si>
    <t xml:space="preserve">               160041 - Serviços de Captação, Adução, Tratamento, Reservação e Distribuição de Água</t>
  </si>
  <si>
    <t xml:space="preserve">                  16004100 - Serviços de Captação, Adução, Tratamento, Reservação e Distribuição de Água</t>
  </si>
  <si>
    <t xml:space="preserve">               160042 - Serviços de Coleta, Transporte, Tratamento e Destino Final de Esgotos</t>
  </si>
  <si>
    <t xml:space="preserve">                  16004200 - Serviços de Coleta, Transporte, Tratamento e Destino Final de Esgotos</t>
  </si>
  <si>
    <t>10601 - Fundo Municipal de Iluminação Pública</t>
  </si>
  <si>
    <t xml:space="preserve">         122 - Contribuições Econômicas</t>
  </si>
  <si>
    <t xml:space="preserve">            1220 - Contribuições Econômicas</t>
  </si>
  <si>
    <t xml:space="preserve">               122029 - Contribuição para Custeio do Serviço de Iluminação Pública</t>
  </si>
  <si>
    <t xml:space="preserve">                  12202900 - Contribuição para Custeio do Serviço de Iluminação Pública</t>
  </si>
  <si>
    <t>10602 - Fundo Municipal de Habitação Popular</t>
  </si>
  <si>
    <t xml:space="preserve">               176106 - Transferências de Convênios da União Destinadas a Programas de Habitação</t>
  </si>
  <si>
    <t xml:space="preserve">                  17610600 - Transferências de Convênios da União Destinadas a Programas de Habitação</t>
  </si>
  <si>
    <t xml:space="preserve">      21 - Operações de Crédito</t>
  </si>
  <si>
    <t xml:space="preserve">         212 - Operações de Crédito Externas</t>
  </si>
  <si>
    <t xml:space="preserve">            2129 - Outras Operações de Crédito Externas</t>
  </si>
  <si>
    <t xml:space="preserve">               212909 - Operações de Crédito Externa com o FONPLATA </t>
  </si>
  <si>
    <t xml:space="preserve">                  21290900 - Operações de Crédito Externa com o FONPLATA </t>
  </si>
  <si>
    <t xml:space="preserve">               247106 - Transferências de Convênios da União Destinados a Programas de Habitação</t>
  </si>
  <si>
    <t xml:space="preserve">                  24710600 - Transferências de Convênios da União Destinados a Programas de Habitação</t>
  </si>
  <si>
    <t>11601 - Fundo Municipal de Assistência Social</t>
  </si>
  <si>
    <t xml:space="preserve">   2105 - Manter Farmácia Popular no Município de Cuiabá</t>
  </si>
  <si>
    <t xml:space="preserve">               112134 - Taxa de Fiscalização de Aparelhos de Transporte</t>
  </si>
  <si>
    <t xml:space="preserve">                  11213400 - Taxa de Fiscalização de Aparelhos de Transporte</t>
  </si>
  <si>
    <t xml:space="preserve">               112199 - Outras Taxas pelo Exercício do Poder de Polícia</t>
  </si>
  <si>
    <t xml:space="preserve">                  11219900 - Outras Taxas pelo Exercício do Poder de Polícia</t>
  </si>
  <si>
    <t xml:space="preserve">            1122 - Taxas pela Prestação de Serviços</t>
  </si>
  <si>
    <t xml:space="preserve">               112212 - Emolumentos e Custas Processuais Administrativas</t>
  </si>
  <si>
    <t xml:space="preserve">                  11221200 - Emolumentos e Custas Processuais Administrativas</t>
  </si>
  <si>
    <t xml:space="preserve">               112221 - Taxas de Serviços Cadastrais</t>
  </si>
  <si>
    <t xml:space="preserve">                  11222100 - Taxas de Serviços Cadastrais</t>
  </si>
  <si>
    <t xml:space="preserve">               112228 - Taxa de Cemitérios Mortuária, bem como matrículas, entrada e saída de ossos</t>
  </si>
  <si>
    <t xml:space="preserve">                  11222800 - Taxa de Cemitérios Mortuária, bem como matrículas, entrada e saída de ossos</t>
  </si>
  <si>
    <t xml:space="preserve">               112299 - Outras Taxas pela Prestação de Serviços</t>
  </si>
  <si>
    <t xml:space="preserve">                  11229900 - Outras Taxas pela Prestação de Serviços</t>
  </si>
  <si>
    <t xml:space="preserve">      13 - Receita Patrimonial</t>
  </si>
  <si>
    <t xml:space="preserve">         131 - Receitas Imobiliárias</t>
  </si>
  <si>
    <t xml:space="preserve">            1313 - Foros</t>
  </si>
  <si>
    <t xml:space="preserve">               131300 - Foros</t>
  </si>
  <si>
    <t xml:space="preserve">                  13130000 - Foros</t>
  </si>
  <si>
    <t xml:space="preserve">         132 - Receitas de Valores Mobiliários</t>
  </si>
  <si>
    <t xml:space="preserve">            1325 - Remuneração de Depósitos Bancários</t>
  </si>
  <si>
    <t>Superávit</t>
  </si>
  <si>
    <t>Superávit corrente</t>
  </si>
  <si>
    <t>Receita Líquida</t>
  </si>
  <si>
    <t>Função / Ação</t>
  </si>
  <si>
    <t xml:space="preserve">   2001 - Manutenção e Conservação de Bens Imóveis</t>
  </si>
  <si>
    <t xml:space="preserve">   2002 - Manutenção de Serviços de Transporte</t>
  </si>
  <si>
    <t xml:space="preserve">   2003 - Manutenção de Serviços Administrativos Gerais</t>
  </si>
  <si>
    <t xml:space="preserve">   2004 - Remuneração de Pessoal e Encargos Sociais</t>
  </si>
  <si>
    <t xml:space="preserve">   2005 - Ações de Informática</t>
  </si>
  <si>
    <t xml:space="preserve">   2009 - Divulgação Institucional</t>
  </si>
  <si>
    <t xml:space="preserve">   2010 - Manutenção de Órgãos Colegiados</t>
  </si>
  <si>
    <t xml:space="preserve">   2016 - Auditar e Controlar a Arrecadação e Aplicação dos Recursos Públicos Municipais</t>
  </si>
  <si>
    <t xml:space="preserve">   2022 - Manutenção do Consórcio Intermunicipal de Desenvolvimento do Vale do Rio Cuiabá</t>
  </si>
  <si>
    <t xml:space="preserve">   2065 - Gestão e Desenvolvimento da Tecnologia de Informação e Comunicação</t>
  </si>
  <si>
    <t xml:space="preserve">   2072 - Despesas com Pessoal e Encargos Sociais da PRODECAP S/A</t>
  </si>
  <si>
    <t xml:space="preserve">   2096 - Encargos com o PASEP</t>
  </si>
  <si>
    <t xml:space="preserve">   2113 - Encargos com Tarifas Diversas</t>
  </si>
  <si>
    <t xml:space="preserve">   2118 - Gestão de Recursos Humanos</t>
  </si>
  <si>
    <t xml:space="preserve">   2119 - Capacitação de Recursos Humanos</t>
  </si>
  <si>
    <t xml:space="preserve">   2141 - Programa Nacional de Apoio à Gestão Administrativa e Fiscal dos Municipios Brasileiros - PNAFM</t>
  </si>
  <si>
    <t xml:space="preserve">   2157 - Executar as Acoes de Gestao do Patrimonio Publico Municipal</t>
  </si>
  <si>
    <t xml:space="preserve">   2025 - Ações de Segurança Pública</t>
  </si>
  <si>
    <t xml:space="preserve">   2064 - Manutenção dos Conselhos Tutelares</t>
  </si>
  <si>
    <t>Amortização de Empréstimo</t>
  </si>
  <si>
    <t>Orçamento Fiscal e da Seguridade Social</t>
  </si>
  <si>
    <t>02 - Secretaria Municipal de Governo</t>
  </si>
  <si>
    <t xml:space="preserve">   02101 - Secretaria Municipal de Governo</t>
  </si>
  <si>
    <t xml:space="preserve">      04 - ADMINISTRAÇÃO</t>
  </si>
  <si>
    <t xml:space="preserve">      15 - URBANISMO</t>
  </si>
  <si>
    <t>03 - Auditoria e Controle Interno</t>
  </si>
  <si>
    <t xml:space="preserve">   03101 - Auditoria e Controle Interno</t>
  </si>
  <si>
    <t>04 - Procuradoria Geral do Município</t>
  </si>
  <si>
    <t xml:space="preserve">   04101 - Procuradoria Geral do Município</t>
  </si>
  <si>
    <t xml:space="preserve">      28 - ENCARGOS ESPECIAIS</t>
  </si>
  <si>
    <t>05 - Gabinete da Vice Prefeitura</t>
  </si>
  <si>
    <t xml:space="preserve">   05101 - Gabinete da Vice Prefeitura</t>
  </si>
  <si>
    <t>06 - Secretaria Municipal de Planejamento, Orçamento e Gestão</t>
  </si>
  <si>
    <t xml:space="preserve">               192210 - Compensações Financeiras entre o Regime Geral e os Regimes Próprios de Previdência dos Servidores</t>
  </si>
  <si>
    <t xml:space="preserve">                  19221000 - Compensações Financeiras entre o Regime Geral e os Regimes Próprios de Previdência dos Servidores</t>
  </si>
  <si>
    <t xml:space="preserve">   7 - Receitas Correntes -Intra-Orçamentárias</t>
  </si>
  <si>
    <t xml:space="preserve">      72 - Receita de Contribuições -Intra-Orçamentárias</t>
  </si>
  <si>
    <t>QUADRO 06 -natureza da despesa segundo as categorias econômicas – Consolidação Geral – Anexo 2 da Lei n° 4.320/64</t>
  </si>
  <si>
    <r>
      <t>Transferências Correntes</t>
    </r>
    <r>
      <rPr>
        <vertAlign val="superscript"/>
        <sz val="8"/>
        <rFont val="Arial"/>
        <family val="2"/>
      </rPr>
      <t xml:space="preserve"> </t>
    </r>
  </si>
  <si>
    <t xml:space="preserve">            176202 - Transferências de Convênio dos Estados Destinadas a Programas de Educação</t>
  </si>
  <si>
    <t xml:space="preserve">               17620200 - Transferências de Convênio dos Estados Destinadas a Programas de Educação</t>
  </si>
  <si>
    <t xml:space="preserve">            176203 - Transferências de Convênio dos Estados Destinadas a Programas de Assistência Social</t>
  </si>
  <si>
    <t xml:space="preserve">               17620300 - Transferências de Convênio dos Estados Destinadas a Programas de Assistência Social</t>
  </si>
  <si>
    <t xml:space="preserve">            176299 - Outras Transferências de Convênios do Estado</t>
  </si>
  <si>
    <t xml:space="preserve">      11 - TRABALHO</t>
  </si>
  <si>
    <t xml:space="preserve">      22 - INDÚSTRIA</t>
  </si>
  <si>
    <t xml:space="preserve">      23 - COMÉRCIO E SERVIÇOS</t>
  </si>
  <si>
    <t xml:space="preserve">   13601 - Fundo de Desenvolvimento de Políticas Agropecuárias</t>
  </si>
  <si>
    <t xml:space="preserve">               172134 - Transferências de Recursos do Fundo Nacional de Assistência Social - FNAS</t>
  </si>
  <si>
    <t xml:space="preserve">                  17213400 - Transferências de Recursos do Fundo Nacional de Assistência Social - FNAS</t>
  </si>
  <si>
    <t xml:space="preserve">               176103 - Transferências de Convênios da União Destinados a Programas de Assistências Social</t>
  </si>
  <si>
    <t xml:space="preserve">                  17610300 - Transferências de Convênios da União Destinados a Programas de Assistências Social</t>
  </si>
  <si>
    <t xml:space="preserve">               176203 - Transferências de Convênio dos Estados Destinadas a Programas de Assistência Social</t>
  </si>
  <si>
    <t xml:space="preserve">                  17620300 - Transferências de Convênio dos Estados Destinadas a Programas de Assistência Social</t>
  </si>
  <si>
    <t xml:space="preserve">               247103 - Transferências de Convênios da União Destinados a Programas de Assistência Social</t>
  </si>
  <si>
    <t xml:space="preserve">                  24710300 - Transferências de Convênios da União Destinados a Programas de Assistência Social</t>
  </si>
  <si>
    <t xml:space="preserve">               247203 - Transferências de Convênios do Estado Destinados a Programas de Assistência Social</t>
  </si>
  <si>
    <t xml:space="preserve">                  24720300 - Transferências de Convênios do Estado Destinados a Programas de Assistência Social</t>
  </si>
  <si>
    <t>11602 - Fundo Municipal dos Direitos da Criança e do Adolescente</t>
  </si>
  <si>
    <t>11605 - Fundo Municipal dos Direitos da Pessoa Idosa</t>
  </si>
  <si>
    <t>11606 - Fundo Municipal de Apoio ao Deficiente</t>
  </si>
  <si>
    <t>11607 - Fundo Municipal de Investimentos Sociais</t>
  </si>
  <si>
    <t xml:space="preserve">            1722 - Transferências dos Estados</t>
  </si>
  <si>
    <t xml:space="preserve">               172209 - Outras Transferências dos Estados</t>
  </si>
  <si>
    <t xml:space="preserve">                  17220900 - Outras Transferências dos Estados</t>
  </si>
  <si>
    <t>12601 - Fundo Especial de Promoção de Atividades Culturais</t>
  </si>
  <si>
    <t>13601 - Fundo de Desenvolvimento de Políticas Agropecuárias</t>
  </si>
  <si>
    <t>13602 - Fundo Municipal de Geração de Emprego e Renda</t>
  </si>
  <si>
    <t xml:space="preserve">               247199 - Outras Transferências de Convênios da União</t>
  </si>
  <si>
    <t xml:space="preserve">                  24719900 - Outras Transferências de Convênios da União</t>
  </si>
  <si>
    <t>15601 - Fundo Municipal de Trânsito e Transportes Urbanos</t>
  </si>
  <si>
    <t xml:space="preserve">         191 - Multas e Juros de Mora</t>
  </si>
  <si>
    <t xml:space="preserve">            1919 - Multas de Outras Origens</t>
  </si>
  <si>
    <t xml:space="preserve">               191915 - Multas Previstas na Legislação de Trânsito</t>
  </si>
  <si>
    <t xml:space="preserve">                  19191500 - Multas Previstas na Legislação de Trânsito</t>
  </si>
  <si>
    <t xml:space="preserve">               247299 - Outras Transferências de Convênios do Estado</t>
  </si>
  <si>
    <t xml:space="preserve">                  24729900 - Outras Transferências de Convênios do Estado</t>
  </si>
  <si>
    <t>16601 - Fundo Municipal de Saúde</t>
  </si>
  <si>
    <t xml:space="preserve">               172133 - Transferência de Recursos do Sistema Único de Saúde - SUS</t>
  </si>
  <si>
    <t xml:space="preserve">               172201 - Participação na Receita dos Estados</t>
  </si>
  <si>
    <t xml:space="preserve">               176101 - Transferências de Convênios da União para o Sistema Único de Saúde - SUS</t>
  </si>
  <si>
    <t xml:space="preserve">                  17610100 - Transferências de Convênios da União para o Sistema Único de Saúde - SUS</t>
  </si>
  <si>
    <t xml:space="preserve">               176201 - Transferências de Convênio dos Estados para o Sistema Único de Saúde - SUS</t>
  </si>
  <si>
    <t xml:space="preserve">                  17620100 - Transferências de Convênio dos Estados para o Sistema Único de Saúde - SUS</t>
  </si>
  <si>
    <t xml:space="preserve">               247101 - Transferências de Convênios da União para - SUS</t>
  </si>
  <si>
    <t xml:space="preserve">                  24710100 - Transferências de Convênios da União para - SUS</t>
  </si>
  <si>
    <t xml:space="preserve">               247201 - Transferências de Convênios do Estado Destinados a Programas de Saúde</t>
  </si>
  <si>
    <t xml:space="preserve">                  24720100 - Transferências de Convênios do Estado Destinados a Programas de Saúde</t>
  </si>
  <si>
    <t>19601 - Fundo Municipal de Desenvolvimento do desporto Municipal</t>
  </si>
  <si>
    <t>19602 - Fundo de Defesa do Consumidor</t>
  </si>
  <si>
    <t>29102 - Recursos sob a Supervisão da SMF</t>
  </si>
  <si>
    <t xml:space="preserve">      11 - Receita Tributária</t>
  </si>
  <si>
    <t xml:space="preserve">         111 - Impostos</t>
  </si>
  <si>
    <t xml:space="preserve">            1112 - Impostos sobre o Patrimônio e a Renda</t>
  </si>
  <si>
    <t xml:space="preserve">               111202 - Imposto sobre a Propriedade Predial e Territorial Urbana</t>
  </si>
  <si>
    <t xml:space="preserve">                  11120200 - Imposto sobre a Propriedade Predial e Territorial Urbana</t>
  </si>
  <si>
    <t xml:space="preserve">               111204 - Imposto sobre a Renda e Proventos de Qualquer Natureza</t>
  </si>
  <si>
    <t xml:space="preserve">                  11120431 - Imposto de Renda Retido nas Fontes sobre os Rendimentos do Trabalho</t>
  </si>
  <si>
    <t xml:space="preserve">               111208 - Imposto sobre Transmissão "Inter Vivos" de Bens Imóveis e de Direitos Reais sobre Imóveis</t>
  </si>
  <si>
    <t xml:space="preserve">                  11120800 - Imposto sobre Transmissão "Inter Vivos" de Bens Imóveis e de Direitos Reais sobre Imóveis</t>
  </si>
  <si>
    <t xml:space="preserve">            1113 - Impostos sobre a Produção e a Circulação</t>
  </si>
  <si>
    <t xml:space="preserve">               111305 - Imposto sobre Serviços de Qualquer Natureza</t>
  </si>
  <si>
    <t xml:space="preserve">                  11130500 - Imposto sobre Serviços de Qualquer Natureza</t>
  </si>
  <si>
    <t xml:space="preserve">         112 - Taxas</t>
  </si>
  <si>
    <t xml:space="preserve">            1121 - Taxas pelo Exercício do Poder de Polícia</t>
  </si>
  <si>
    <t xml:space="preserve">               112117 - Taxa de Fiscalização de Vigilância Sanitária</t>
  </si>
  <si>
    <t xml:space="preserve">                  11211700 - Taxa de Fiscalização de Vigilância Sanitária</t>
  </si>
  <si>
    <t xml:space="preserve">               112121 - Taxa de Controle e Fiscalização Ambiental</t>
  </si>
  <si>
    <t>09 - PREVIDÊNCIA SOCIAL</t>
  </si>
  <si>
    <t xml:space="preserve">   17 - Transferências Correntes</t>
  </si>
  <si>
    <t>10 - SAÚDE</t>
  </si>
  <si>
    <t xml:space="preserve">   19 - Outras Receitas Correntes</t>
  </si>
  <si>
    <t>11 - TRABALHO</t>
  </si>
  <si>
    <t>2 - Receitas de Capital</t>
  </si>
  <si>
    <t>12 - EDUCAÇÃO</t>
  </si>
  <si>
    <t xml:space="preserve">   21 - Operações de Crédito</t>
  </si>
  <si>
    <t>13 - CULTURA</t>
  </si>
  <si>
    <t xml:space="preserve">   24 - Transferências de Capital</t>
  </si>
  <si>
    <t>14 - DIREITOS DA CIDADANIA</t>
  </si>
  <si>
    <t>7 - Receitas Correntes -Intra-Orçamentárias</t>
  </si>
  <si>
    <t>15 - URBANISMO</t>
  </si>
  <si>
    <t xml:space="preserve">   72 - Receita de Contribuições -Intra-Orçamentárias</t>
  </si>
  <si>
    <t>16 - HABITAÇÃO</t>
  </si>
  <si>
    <t>9 - Deduções da Receita Corrente</t>
  </si>
  <si>
    <t>17 - SANEAMENTO</t>
  </si>
  <si>
    <t>18 - GESTÃO AMBIENTAL</t>
  </si>
  <si>
    <t xml:space="preserve">   97 - Dedução para FUNDEB da Receita de Transferências Correntes</t>
  </si>
  <si>
    <t>20 - AGRICULTURA</t>
  </si>
  <si>
    <t>Total</t>
  </si>
  <si>
    <t>22 - INDÚSTRIA</t>
  </si>
  <si>
    <t>23 - COMÉRCIO E SERVIÇOS</t>
  </si>
  <si>
    <t>24 - COMUNICAÇÕES</t>
  </si>
  <si>
    <t>26 - TRANSPORTE</t>
  </si>
  <si>
    <t>27 - DESPORTO E LAZER</t>
  </si>
  <si>
    <t>28 - ENCARGOS ESPECIAIS</t>
  </si>
  <si>
    <t>99 - RESERVA DE CONTINGÊNCIA</t>
  </si>
  <si>
    <t>Valores em R$ 1,00</t>
  </si>
  <si>
    <t>Categoria da Despesa / Grupo de Despesa</t>
  </si>
  <si>
    <t>3 - Despesas Correntes</t>
  </si>
  <si>
    <t xml:space="preserve">   1 - Pessoal e Encargos Sociais</t>
  </si>
  <si>
    <t xml:space="preserve">   2 - Juros e Encargos da Dívida</t>
  </si>
  <si>
    <t xml:space="preserve">   3 - Outras Despesas Correntes</t>
  </si>
  <si>
    <t>4 - Despesas de Capital</t>
  </si>
  <si>
    <t xml:space="preserve">   4 - Investimentos</t>
  </si>
  <si>
    <t xml:space="preserve">   5 - Inversões Financeiras</t>
  </si>
  <si>
    <t xml:space="preserve">   6 - Amortização da Dívida</t>
  </si>
  <si>
    <t>9 - Reserva de Contingência</t>
  </si>
  <si>
    <t xml:space="preserve">   9 - Reserva de Contingência</t>
  </si>
  <si>
    <t>RESUMO</t>
  </si>
  <si>
    <t>Limite Constitucional - 15%</t>
  </si>
  <si>
    <t>TOTAL</t>
  </si>
  <si>
    <t>ESPECIFICAÇÃO</t>
  </si>
  <si>
    <t>TOTAL DA RECEITA</t>
  </si>
  <si>
    <t>TOTAL DA DESPESA</t>
  </si>
  <si>
    <t/>
  </si>
  <si>
    <t>Categoria da Receita / Fonte da Receita / Subfonte da Receita / Rubrica da Receita / Alíena da Receita / Subalínea da Receita</t>
  </si>
  <si>
    <t xml:space="preserve">      111 - Impostos</t>
  </si>
  <si>
    <t xml:space="preserve">               160043 - Serviços de Coleta, Transporte, Tratamento e Destino Final de Resíduos Sólidos</t>
  </si>
  <si>
    <t xml:space="preserve">                  16004300 - Serviços de Coleta, Transporte, Tratamento e Destino Final de Resíduos Sólidos</t>
  </si>
  <si>
    <t xml:space="preserve">               172101 - Participação na Receita da União</t>
  </si>
  <si>
    <t xml:space="preserve">               172122 - Transferência da Compensação Financeira</t>
  </si>
  <si>
    <t xml:space="preserve">                  11212100 - Taxa de Controle e Fiscalização Ambiental</t>
  </si>
  <si>
    <t xml:space="preserve">               112125 - Taxa de Licença para Funcionamento de Estabelecimentos Comerciais, Indústrias e Prestadora de Serviços</t>
  </si>
  <si>
    <t xml:space="preserve">                  11212500 - Taxa de Licença para Funcionamento de Estabelecimentos Comerciais, Indústrias e Prestadora de Serviços</t>
  </si>
  <si>
    <t xml:space="preserve">               112126 - Taxa de Publicidade Comercial</t>
  </si>
  <si>
    <t xml:space="preserve">                  11212600 - Taxa de Publicidade Comercial</t>
  </si>
  <si>
    <t xml:space="preserve">               112128 - Taxa de Funcionamento de Estabelecimentos em Horário Especial</t>
  </si>
  <si>
    <t xml:space="preserve">                  11212800 - Taxa de Funcionamento de Estabelecimentos em Horário Especial</t>
  </si>
  <si>
    <t xml:space="preserve">               112130 - Taxa de Autorização de Funcionamento de Transporte</t>
  </si>
  <si>
    <t xml:space="preserve">                  11213000 - Taxa de Autorização de Funcionamento de Transporte</t>
  </si>
  <si>
    <t xml:space="preserve">               112131 - Taxa de Utilização de Área de Domínio Público</t>
  </si>
  <si>
    <t xml:space="preserve">                  11213100 - Taxa de Utilização de Área de Domínio Público</t>
  </si>
  <si>
    <t xml:space="preserve">               112132 - Taxa de Aprovação do Projeto de Construção Civil</t>
  </si>
  <si>
    <t xml:space="preserve">                  11213200 - Taxa de Aprovação do Projeto de Construção Civil</t>
  </si>
  <si>
    <t xml:space="preserve">   129 - Administração de Receitas</t>
  </si>
  <si>
    <t xml:space="preserve">      0013 - GESTÃO TRIBUTÁRIA E FISCAL</t>
  </si>
  <si>
    <t xml:space="preserve">   181 - Policiamento</t>
  </si>
  <si>
    <t xml:space="preserve">      0020 - INTEGRADO DE CIDADANIA</t>
  </si>
  <si>
    <t xml:space="preserve">   241 - Assistência ao Idoso</t>
  </si>
  <si>
    <t xml:space="preserve">      0006 - GESTÃO E EXECUÇÃO DAS POLÍTICAS DE ASSISTÊNCIA SOCIAL</t>
  </si>
  <si>
    <t xml:space="preserve">   242 - Assistência ao Portador de Deficiência</t>
  </si>
  <si>
    <t xml:space="preserve">   243 - Assistência à Criança e ao Adolescente</t>
  </si>
  <si>
    <t xml:space="preserve">   244 - Assistência Comunitária</t>
  </si>
  <si>
    <t xml:space="preserve">   272 - Previdência do Regime Estatutário</t>
  </si>
  <si>
    <t xml:space="preserve">      0018 - PREVIDENCIA SOCIAL</t>
  </si>
  <si>
    <t xml:space="preserve">      0025 - EXPANSÃO E MELHORIA DA INFRA-ESTRUTURA</t>
  </si>
  <si>
    <t xml:space="preserve">      0036 - GESTÃO DO SUS</t>
  </si>
  <si>
    <t xml:space="preserve">   301 - Atenção Básica</t>
  </si>
  <si>
    <t xml:space="preserve">      0032 - ATENÇÃO BÁSICA À SAÚDE</t>
  </si>
  <si>
    <t xml:space="preserve">      0033 - ATENÇÃO DE MÉDIA E ALTA COMPLEXIDADE</t>
  </si>
  <si>
    <t xml:space="preserve">      0035 - ASSISTÊNCIA FARMACÊUTICA</t>
  </si>
  <si>
    <t xml:space="preserve">      034 - VIGILÂNCIA EM SAÚDE</t>
  </si>
  <si>
    <t xml:space="preserve">   451 - Infra-Estrutura Urbana</t>
  </si>
  <si>
    <t xml:space="preserve">   333 - Empregabilidade</t>
  </si>
  <si>
    <t xml:space="preserve">      0019 - GERAÇÃO DE EMPREGO E RENDA</t>
  </si>
  <si>
    <t xml:space="preserve">   334 - Fomento ao Trabalho</t>
  </si>
  <si>
    <t xml:space="preserve">   361 - Ensino Fundamental</t>
  </si>
  <si>
    <t xml:space="preserve">      0003 - EXPANSÃO E MELHORIA CONTÍNUA DA EDUCAÇÃO BÁSICA</t>
  </si>
  <si>
    <t xml:space="preserve">   362 - Ensino Médio</t>
  </si>
  <si>
    <t xml:space="preserve">   365 - Educação Infantil</t>
  </si>
  <si>
    <t xml:space="preserve">                  17219900 - Outras Transferências da União</t>
  </si>
  <si>
    <t xml:space="preserve">                  17220101 - Cota-Parte do ICMS</t>
  </si>
  <si>
    <t xml:space="preserve">                  17220102 - Cota-Parte do IPVA</t>
  </si>
  <si>
    <t xml:space="preserve">                  17220104 - Cota-Parte do IPI sobre Exportação</t>
  </si>
  <si>
    <t xml:space="preserve">                  17220113 - Cota Parte Contribuição Intervenção Domínio Econômico-CIDE</t>
  </si>
  <si>
    <t xml:space="preserve">            1911 - Multas e Juros de Mora dos Tributos</t>
  </si>
  <si>
    <t xml:space="preserve">               191140 - Multas e juros de mora do Imposto sobre Serviços - ISS</t>
  </si>
  <si>
    <t>Diretora de Planejamento e Orçamento</t>
  </si>
  <si>
    <t>Equipe Técnica</t>
  </si>
  <si>
    <t>ALDIVAN FARIAS ASSAD</t>
  </si>
  <si>
    <t>ALEXANDRE CÂNDIDO DE OLIVEIRA CAMPOS</t>
  </si>
  <si>
    <t>MARIA DE LOURDES DOS SANTOS</t>
  </si>
  <si>
    <t>MÁRIO CESAR LEITE</t>
  </si>
  <si>
    <t>NADJA BORGES IRINEU</t>
  </si>
  <si>
    <t>Lei Orçamentária Anual</t>
  </si>
  <si>
    <t>Orçamentos Fiscal e da Seguridade Social</t>
  </si>
  <si>
    <t>Orçamento de Investimento</t>
  </si>
  <si>
    <t xml:space="preserve">   366 - Educação de Jovens e Adultos</t>
  </si>
  <si>
    <t xml:space="preserve">      0004 - EXPANSÃO DA EDUCAÇÃO PARA OUTROS NÍVEIS DE ENSINO</t>
  </si>
  <si>
    <t xml:space="preserve">   367 - Educação Especial</t>
  </si>
  <si>
    <t xml:space="preserve">   391 - Patrimônio Histórico, Artístico e Arqueológico</t>
  </si>
  <si>
    <t xml:space="preserve">      0011 - PRESERVAÇÃO DO PATRIMÔNIO HISTÓRICO ARTÍSTICO E CULTRAL</t>
  </si>
  <si>
    <t xml:space="preserve">   392 - Difusão Cultural</t>
  </si>
  <si>
    <t xml:space="preserve">   422 - Direitos Individuais, Coletivos e Difusos</t>
  </si>
  <si>
    <t xml:space="preserve">      0028 - REGULARIZAÇÃO FUNDIÁRIA</t>
  </si>
  <si>
    <t xml:space="preserve">      0040 - COPA DO MUNDO 2014</t>
  </si>
  <si>
    <t xml:space="preserve">      9001 - GUMITÁ</t>
  </si>
  <si>
    <t xml:space="preserve">   452 - Serviços Urbanos</t>
  </si>
  <si>
    <t xml:space="preserve">      0026 - ILUMINAÇÃO PÚBLICA</t>
  </si>
  <si>
    <t xml:space="preserve">         469071 - Principal da Dívida Contratual Resgatado</t>
  </si>
  <si>
    <t xml:space="preserve">      99 - Reserva de Contingência</t>
  </si>
  <si>
    <t xml:space="preserve">         999999 - RESERVA DE CONTINGÊNCIA</t>
  </si>
  <si>
    <t>Unidade Orçamentária / Categoria da Despesa / Grupo de Despesa / Modalidade / Natureza</t>
  </si>
  <si>
    <t xml:space="preserve">      9 - Reserva de Contingência</t>
  </si>
  <si>
    <t>Especificação</t>
  </si>
  <si>
    <t>Legislação</t>
  </si>
  <si>
    <t>QUADRO 01 - Sumário geral da receita por fontes e das despesas por funções do governo</t>
  </si>
  <si>
    <t>QUADRO 06 - Natureza da despesa segundo as categorias econômicas – Consolidação  Geral – Anexo 2 da Lei n° 4.320/64</t>
  </si>
  <si>
    <t xml:space="preserve">                  19114000 - Multas e juros de mora do Imposto sobre Serviços - ISS</t>
  </si>
  <si>
    <t xml:space="preserve">               191199 - Multas e Juros de Mora de Outros Tributos</t>
  </si>
  <si>
    <t xml:space="preserve">                  19119900 - Multas e Juros de Mora de Outros Tributos</t>
  </si>
  <si>
    <t xml:space="preserve">            1921 - Indenizações</t>
  </si>
  <si>
    <t xml:space="preserve">         193 - Receita da Dívida Ativa</t>
  </si>
  <si>
    <t xml:space="preserve">            1931 - Receita da Divida Ativa Tributária</t>
  </si>
  <si>
    <t xml:space="preserve">               193111 - Receita da Dívida Ativa do Imposto sobre a Popriedade Predial e Territorial Urbana - IPTU</t>
  </si>
  <si>
    <t xml:space="preserve">                  19311100 - Receita da Dívida Ativa do Imposto sobre a Popriedade Predial e Territorial Urbana - IPTU</t>
  </si>
  <si>
    <t xml:space="preserve">               193199 - Receita da Dívida Ativa e Outros Tributos</t>
  </si>
  <si>
    <t xml:space="preserve">                  19319900 - Receita da Dívida Ativa e Outros Tributos</t>
  </si>
  <si>
    <t xml:space="preserve">               199002 - Receita de Honorários de Advogados</t>
  </si>
  <si>
    <t xml:space="preserve">                  19900202 - Ônus de Sucumbência</t>
  </si>
  <si>
    <t xml:space="preserve">         211 - Operações de Crédito Internas</t>
  </si>
  <si>
    <t xml:space="preserve">            2114 - Operações de Crédito Internas Contratuais Relativas à Programas de Governo</t>
  </si>
  <si>
    <t xml:space="preserve">         449052 - Equipamentos e Material Permanente</t>
  </si>
  <si>
    <t xml:space="preserve">         449092 - Despesas de Exercícios Anteriores</t>
  </si>
  <si>
    <t xml:space="preserve">         449093 - Indenizações e Restituições</t>
  </si>
  <si>
    <t xml:space="preserve">         459066 - Concessão de Empréstimos e Financiamentos</t>
  </si>
  <si>
    <t xml:space="preserve"> LRF, Art. 53, inciso I - Anexo III</t>
  </si>
  <si>
    <t>valor</t>
  </si>
  <si>
    <t>RECEITAS CORRENTES (I)</t>
  </si>
  <si>
    <t>IPTU</t>
  </si>
  <si>
    <t>ISS</t>
  </si>
  <si>
    <t xml:space="preserve">        Outras Transferências Correntes</t>
  </si>
  <si>
    <t>DEDUÇÕES (II)</t>
  </si>
  <si>
    <t>RECEITA CORRENTE LÍQUIDA (I - II)</t>
  </si>
  <si>
    <t>RECEITAS PRIMÁRIAS</t>
  </si>
  <si>
    <t>RECEITAS PRIMÁRIAS CORRENTES (I)</t>
  </si>
  <si>
    <t xml:space="preserve">    Receitas de Contribuições</t>
  </si>
  <si>
    <t xml:space="preserve">    Receita Patrimonial Líquida</t>
  </si>
  <si>
    <t xml:space="preserve">        Receita Patrimonial</t>
  </si>
  <si>
    <t xml:space="preserve">        (-) Aplicações Financeiras</t>
  </si>
  <si>
    <t xml:space="preserve">    Demais Receitas Correntes</t>
  </si>
  <si>
    <t>RECEITAS DE CAPITAL (II)</t>
  </si>
  <si>
    <t xml:space="preserve">    Operações de Crédito (III)</t>
  </si>
  <si>
    <t xml:space="preserve">    Amortização de Empréstimos (IV)</t>
  </si>
  <si>
    <t xml:space="preserve">    Transferências de Capital</t>
  </si>
  <si>
    <t xml:space="preserve">    Outras Receitas de Capital</t>
  </si>
  <si>
    <t>RECEITAS PRIMÁRIAS DE CAPITAL (VI) = (II - III - IV - V)</t>
  </si>
  <si>
    <t>RECEITA PRIMÁRIA TOTAL  (VII) = (I + VI)</t>
  </si>
  <si>
    <t>DESPESAS PRIMÁRIAS</t>
  </si>
  <si>
    <t>DESPESAS CORRENTES (VIII)</t>
  </si>
  <si>
    <t xml:space="preserve">    Pessoal e Encargos Sociais</t>
  </si>
  <si>
    <t xml:space="preserve">    Juros e Encargos da Dívida (IX)</t>
  </si>
  <si>
    <t xml:space="preserve">    Outras Despesas Correntes</t>
  </si>
  <si>
    <t>DESPESAS PRIMÁRIAS CORRENTES (X) = (VIII - IX)</t>
  </si>
  <si>
    <t>DESPESAS DE CAPITAL (XI)</t>
  </si>
  <si>
    <t xml:space="preserve">    Investimentos</t>
  </si>
  <si>
    <t xml:space="preserve">    Inversões Financeiras</t>
  </si>
  <si>
    <t xml:space="preserve">        Concessão de Empréstimos (XII)</t>
  </si>
  <si>
    <t xml:space="preserve">        Aquisição de Título de Capital já Integralizado (XIII)</t>
  </si>
  <si>
    <t xml:space="preserve">        Demais Inversões Financeiras</t>
  </si>
  <si>
    <t xml:space="preserve">    Amortização da Dívida (XIV)</t>
  </si>
  <si>
    <t>DESPESAS PRIMÁRIAS DE CAPITAL (XV) = (XI - XII - XIII - XIV)</t>
  </si>
  <si>
    <t>RESERVA DE CONTINGÊNCIA (XVI)</t>
  </si>
  <si>
    <t>RESERVA DO RPPS (XVII)</t>
  </si>
  <si>
    <t>DESPESA PRIMÁRIA TOTAL (XVIII) = (X + XV + XVI + XVII)</t>
  </si>
  <si>
    <t xml:space="preserve">RESULTADO PRIMÁRIO (XIX) = (VII - XVIII) </t>
  </si>
  <si>
    <t>DESPESA COM PESSOAL</t>
  </si>
  <si>
    <t>Poder Legislativo</t>
  </si>
  <si>
    <t>Poder Executivo</t>
  </si>
  <si>
    <t>DESPESA LÍQUIDA COM PESSOAL  (I)</t>
  </si>
  <si>
    <t>Pessoal Ativo</t>
  </si>
  <si>
    <t>Pessoal Inativo e Pensionistas</t>
  </si>
  <si>
    <t>Despesas não Computadas  (art. 19, § 1º da LRF)</t>
  </si>
  <si>
    <t>(-) Indenizações por Demissão e Incentivos à Demissão Voluntária</t>
  </si>
  <si>
    <t>(-) Decorrentes de Decisão Judicial</t>
  </si>
  <si>
    <t>(-) Despesas de Exercícios Anteriores</t>
  </si>
  <si>
    <t>(-) Inativos com Recursos Vinculados</t>
  </si>
  <si>
    <t>(-) Convocação Extraordinária (inciso II, § 6º, art. 57 da CF)</t>
  </si>
  <si>
    <t>OUTRAS DESPESAS DE PESSOAL DECORRENTES DE CONTRATOS DE TERCEIRIZAÇÃO  (art. 18, § 1º da LRF)  (II)</t>
  </si>
  <si>
    <t>TOTAL DA DESPESA LÍQUIDA COM PESSOAL  (I + II)</t>
  </si>
  <si>
    <t>RECEITA CORRENTE LÍQUIDA - RCL (III)</t>
  </si>
  <si>
    <t>% do TOTAL DA DESPESA LÍQUIDA COM PESSOAL sobre a RCL (IV) = (I+II) / ((III)</t>
  </si>
  <si>
    <t>LIMITE LEGAL (incisos I, II e III, art. 20 da LRF) - &lt;60%&gt;</t>
  </si>
  <si>
    <t>LIMITE PRUDENCIAL  (§ único, art. 22 da LRF) - &lt;95%&gt;</t>
  </si>
  <si>
    <t>PREFEITURA MUNICIPAL DE CUIABÁ</t>
  </si>
  <si>
    <t>SECRETARIA MUNICIPAL DE PLANEJAMENTO, ORÇAMENTO E GESTÃO</t>
  </si>
  <si>
    <t>LOA - LEI ORÇAMENTÁRIA ANUAL - 2010</t>
  </si>
  <si>
    <t>QUADRO 01 -sumário geral da receita por fontes e das despesas por funções do governo</t>
  </si>
  <si>
    <t>Categoria da Receita / Fonte da Receita</t>
  </si>
  <si>
    <t>Valor</t>
  </si>
  <si>
    <t>Função</t>
  </si>
  <si>
    <t>1 - Receitas Correntes</t>
  </si>
  <si>
    <t>01 - LEGISLATIVA</t>
  </si>
  <si>
    <t xml:space="preserve">   11 - Receita Tributária</t>
  </si>
  <si>
    <t>04 - ADMINISTRAÇÃO</t>
  </si>
  <si>
    <t xml:space="preserve">   12 - Receitas de Contribuições</t>
  </si>
  <si>
    <t>06 - SEGURANÇA PÚBLICA</t>
  </si>
  <si>
    <t xml:space="preserve">   13 - Receita Patrimonial</t>
  </si>
  <si>
    <t>08 - ASSISTÊNCIA SOCIAL</t>
  </si>
  <si>
    <t xml:space="preserve">   16 - Receita de Serviços</t>
  </si>
  <si>
    <t xml:space="preserve">   9 - Deduções da Receita Corrente</t>
  </si>
  <si>
    <t xml:space="preserve">         721 - Contribuições Sociais - Intra-Orçamentárias</t>
  </si>
  <si>
    <t xml:space="preserve">               721029 - Contribuições Previdenciárias do Regime Próprio - Intra-Orçamentárias</t>
  </si>
  <si>
    <t>08601 - Fundo Municipal de Desenvolvimento Urbano</t>
  </si>
  <si>
    <t xml:space="preserve">         199 - Receitas Diversas</t>
  </si>
  <si>
    <t xml:space="preserve">            1990 - Receitas Diversas</t>
  </si>
  <si>
    <t xml:space="preserve">               199099 - Outras Receitas</t>
  </si>
  <si>
    <t xml:space="preserve">                  19909900 - Outras Receitas</t>
  </si>
  <si>
    <t>09201 - Fundação Educacional de Cuiabá</t>
  </si>
  <si>
    <t xml:space="preserve">      16 - Receita de Serviços</t>
  </si>
  <si>
    <t xml:space="preserve">         160 - Receita de Serviços</t>
  </si>
  <si>
    <t xml:space="preserve">            1600 - Receita de Serviços</t>
  </si>
  <si>
    <t xml:space="preserve">               160016 - Serviços Educacionais</t>
  </si>
  <si>
    <t xml:space="preserve">                  16001600 - Serviços Educacionais</t>
  </si>
  <si>
    <t xml:space="preserve">      17 - Transferências Correntes</t>
  </si>
  <si>
    <t xml:space="preserve">         176 - Transferências de Convênios</t>
  </si>
  <si>
    <t xml:space="preserve">            1761 - Transferências de Convênios da União e de Suas Entidades</t>
  </si>
  <si>
    <t xml:space="preserve">               176199 - Outras Transferências de Convênios da União </t>
  </si>
  <si>
    <t xml:space="preserve">                  17619900 - Outras Transferências de Convênios da União </t>
  </si>
  <si>
    <t xml:space="preserve">            1762 - Transferência de Convênios dos Estados e do Distrito Federal e de Suas Entidades</t>
  </si>
  <si>
    <t>Unidade Orçamentária / Função</t>
  </si>
  <si>
    <t>Despesas Correntes</t>
  </si>
  <si>
    <t>Despesas de Capital</t>
  </si>
  <si>
    <t>PODER LEGISLATIVO</t>
  </si>
  <si>
    <t>tem por objetivo apurar as reclamações relativas à prestação dos serviços públicos da administração pública municipal direta e indireta, bem como das entidades privadas de qualquer natureza que operem com recursos públicos, na prestação de serviços à população, conforme o inciso I do § 3o do artigo 37 da Constituição Federal.;</t>
  </si>
  <si>
    <t xml:space="preserve">   _ Lei Complementar 137 de 17 de janeiro de 2006                                              </t>
  </si>
  <si>
    <t>Companhia de Saneamento da Capital - SANECAP</t>
  </si>
  <si>
    <t>formular a política geral de saneamento básico do município, assegurar a prestação de serviços de saneamento municipal adequado,.</t>
  </si>
  <si>
    <t>Lei Municipal n° 4.007, art. 1°,  de 20 de dezembro de 2000</t>
  </si>
  <si>
    <t xml:space="preserve">               17629900 - Outras Transferências de Convênios do Estado</t>
  </si>
  <si>
    <t xml:space="preserve">      191 - Multas e Juros de Mora</t>
  </si>
  <si>
    <t xml:space="preserve">         1911 - Multas e Juros de Mora dos Tributos</t>
  </si>
  <si>
    <t xml:space="preserve">            191140 - Multas e juros de mora do Imposto sobre Serviços - ISS</t>
  </si>
  <si>
    <t xml:space="preserve">               19114000 - Multas e juros de mora do Imposto sobre Serviços - ISS</t>
  </si>
  <si>
    <t xml:space="preserve">            191199 - Multas e Juros de Mora de Outros Tributos</t>
  </si>
  <si>
    <t xml:space="preserve">               19119900 - Multas e Juros de Mora de Outros Tributos</t>
  </si>
  <si>
    <t xml:space="preserve">         1919 - Multas de Outras Origens</t>
  </si>
  <si>
    <t xml:space="preserve">            191915 - Multas Previstas na Legislação de Trânsito</t>
  </si>
  <si>
    <t xml:space="preserve">               19191500 - Multas Previstas na Legislação de Trânsito</t>
  </si>
  <si>
    <t xml:space="preserve">      192 - Indenizaçãos e Restituiçãos</t>
  </si>
  <si>
    <t xml:space="preserve">         1921 - Indenizações</t>
  </si>
  <si>
    <t xml:space="preserve">         1922 - Restituições</t>
  </si>
  <si>
    <t xml:space="preserve">            192210 - Compensações Financeiras entre o Regime Geral e os Regimes Próprios de Previdência dos Servidores</t>
  </si>
  <si>
    <t xml:space="preserve">               19221000 - Compensações Financeiras entre o Regime Geral e os Regimes Próprios de Previdência dos Servidores</t>
  </si>
  <si>
    <t xml:space="preserve">      193 - Receita da Dívida Ativa</t>
  </si>
  <si>
    <t xml:space="preserve">         1931 - Receita da Divida Ativa Tributária</t>
  </si>
  <si>
    <t xml:space="preserve">            193111 - Receita da Dívida Ativa do Imposto sobre a Popriedade Predial e Territorial Urbana - IPTU</t>
  </si>
  <si>
    <t xml:space="preserve">               19311100 - Receita da Dívida Ativa do Imposto sobre a Popriedade Predial e Territorial Urbana - IPTU</t>
  </si>
  <si>
    <t xml:space="preserve">            193199 - Receita da Dívida Ativa e Outros Tributos</t>
  </si>
  <si>
    <t xml:space="preserve">               19319900 - Receita da Dívida Ativa e Outros Tributos</t>
  </si>
  <si>
    <t xml:space="preserve">      199 - Receitas Diversas</t>
  </si>
  <si>
    <t xml:space="preserve">         1990 - Receitas Diversas</t>
  </si>
  <si>
    <t xml:space="preserve">            199002 - Receita de Honorários de Advogados</t>
  </si>
  <si>
    <t xml:space="preserve">               19900202 - Ônus de Sucumbência</t>
  </si>
  <si>
    <t xml:space="preserve">            199099 - Outras Receitas</t>
  </si>
  <si>
    <t xml:space="preserve">               19909900 - Outras Receitas</t>
  </si>
  <si>
    <t xml:space="preserve">      211 - Operações de Crédito Internas</t>
  </si>
  <si>
    <t xml:space="preserve">         2114 - Operações de Crédito Internas Contratuais Relativas à Programas de Governo</t>
  </si>
  <si>
    <t xml:space="preserve">            211499 - Outras Operações de Crédito Internas Relativas à Programa de Governo</t>
  </si>
  <si>
    <t xml:space="preserve">               21149909 - Operações de Crédito Interna Relativa ao Programa PNAFM</t>
  </si>
  <si>
    <t xml:space="preserve">      212 - Operações de Crédito Externas</t>
  </si>
  <si>
    <t xml:space="preserve">         2129 - Outras Operações de Crédito Externas</t>
  </si>
  <si>
    <t xml:space="preserve">            212909 - Operações de Crédito Externa com o FONPLATA </t>
  </si>
  <si>
    <t xml:space="preserve">               21290900 - Operações de Crédito Externa com o FONPLATA </t>
  </si>
  <si>
    <t xml:space="preserve">      247 - Transferências de Convênios</t>
  </si>
  <si>
    <t>ÍNDICE</t>
  </si>
  <si>
    <t xml:space="preserve">               24710300 - Transferências de Convênios da União Destinados a Programas de Assistência Social</t>
  </si>
  <si>
    <t xml:space="preserve">            247105 - Transferências de Convênios da União Destinados a Programas de Sneamento Básico</t>
  </si>
  <si>
    <t>Diretoria de Planejamento e Programação Orçamentária</t>
  </si>
  <si>
    <t>FRANCISCO BELLO GALINDO FILHO</t>
  </si>
  <si>
    <t>Secretário Municipal de Governo</t>
  </si>
  <si>
    <t>Secretário Municipal de Meio Ambiente e Desenvolvimento Urbano</t>
  </si>
  <si>
    <t>FLÁVIO DONIZETE GARCIA</t>
  </si>
  <si>
    <t>Secretário Municipal de Comunicação</t>
  </si>
  <si>
    <t>Secretário Municipal de Trabalho, Desenvolvimento Econômico e Turismo</t>
  </si>
  <si>
    <t>EDIVÁ PEREIRA ALVES</t>
  </si>
  <si>
    <t>Procurador Geral do Município</t>
  </si>
  <si>
    <t xml:space="preserve">Secretário Municipal de Trânsito e Transportes </t>
  </si>
  <si>
    <t>Secretário Municipal de Planejamento, Orçamento e Gestão</t>
  </si>
  <si>
    <t>Superintendente do Instituto de Pesquisa e Desenvolvimento Urbano</t>
  </si>
  <si>
    <t>Secretário Municipal de Cultura</t>
  </si>
  <si>
    <t>Secretário Municipal de Esportes e Cidadania</t>
  </si>
  <si>
    <t>MAURÉLIO DE LIMA BATISTA  RIBEIRO</t>
  </si>
  <si>
    <t>JOÃO EMANUEL MOREIRA LIMA</t>
  </si>
  <si>
    <t>Secretário Municipal de Saúde</t>
  </si>
  <si>
    <t>Presidente da Agência Municipal de Habitação Popular</t>
  </si>
  <si>
    <t>LUIZ MÁRIO DE BARROS</t>
  </si>
  <si>
    <t>Auditor Chefe</t>
  </si>
  <si>
    <t>GUILHERME FREDERICO DE MOURA MÜLLER</t>
  </si>
  <si>
    <t>Secretário Municipal de Finanças</t>
  </si>
  <si>
    <t>RONALDO ROSA TAVEIRA</t>
  </si>
  <si>
    <t>Secretário Municipal de Infra Estrutura</t>
  </si>
  <si>
    <t>Presidente do CUIABÁ PREVI</t>
  </si>
  <si>
    <t>Secretário Municipal de Educação</t>
  </si>
  <si>
    <t>Ouvidora Geral do Município</t>
  </si>
  <si>
    <t xml:space="preserve">      972 - Transferências Intergovernamentais</t>
  </si>
  <si>
    <t xml:space="preserve">         2472 - Transferência de Convênios dos Estados e do Distrito Federal e de suas Entidades</t>
  </si>
  <si>
    <t xml:space="preserve">            247201 - Transferências de Convênios do Estado Destinados a Programas de Saúde</t>
  </si>
  <si>
    <t xml:space="preserve">               24720100 - Transferências de Convênios do Estado Destinados a Programas de Saúde</t>
  </si>
  <si>
    <t>LAMARTINE GODOY NETO</t>
  </si>
  <si>
    <t>SERGIO CINTRA</t>
  </si>
  <si>
    <t>PERMÍNIO PINTO FILHO</t>
  </si>
  <si>
    <t>MARCELO APARECIDO SAMPAIO</t>
  </si>
  <si>
    <t>FERNANDO BIRAL DE FREITAS</t>
  </si>
  <si>
    <t>ADRIANA CRISTINA VENTUROSO ALEIXO</t>
  </si>
  <si>
    <t>JOSMAR ALDERETE</t>
  </si>
  <si>
    <t>LOA - 2011</t>
  </si>
  <si>
    <t xml:space="preserve">   79 - Outras Receitas Correntes - Intra-Orçamentárias</t>
  </si>
  <si>
    <t>LOA - LEI ORÇAMENTÁRIA ANUAL - 2011</t>
  </si>
  <si>
    <t xml:space="preserve">               12102907 - Contribuição de Servidor Ativo para o Regime Próprio de Previdência</t>
  </si>
  <si>
    <t xml:space="preserve">               12102909 - Contribuições de Servidor Inativo para o Regime Próprio de Previdência</t>
  </si>
  <si>
    <t xml:space="preserve">               12102911 - Contribuições de Servidor Pensionista para o Regime Próprio de Previdência</t>
  </si>
  <si>
    <t xml:space="preserve">            132502 - Remuneração de Depósito de Recursos não vinculados</t>
  </si>
  <si>
    <t xml:space="preserve">               13250299 - Remuneração de Outros Depósitos de Recursos não vinculados</t>
  </si>
  <si>
    <t xml:space="preserve">         1328 - Remuneração dos Investimentos do Regime Próprio de Previdência. do Servidor</t>
  </si>
  <si>
    <t xml:space="preserve">            132810 - Remuneração dos Investimentos do Regime Próprio de Previdência do Servidor em Renda Fixa</t>
  </si>
  <si>
    <t xml:space="preserve">               13281000 - Remuneração dos Investimentos do Regime Próprio de Previdência do Servidor em Renda Fixa</t>
  </si>
  <si>
    <t xml:space="preserve">            132820 - Remuneração dos Investimentos do Regime Próprio de Previdência do Servidor em Renda Variável</t>
  </si>
  <si>
    <t xml:space="preserve">               13282000 - Remuneração dos Investimentos do Regime Próprio de Previdência do Servidor em Renda Variável</t>
  </si>
  <si>
    <t xml:space="preserve">      133 - Receita de Concessões e Permissões</t>
  </si>
  <si>
    <t xml:space="preserve">         1339 - Outras Receitas de Concessões e Permissões</t>
  </si>
  <si>
    <t xml:space="preserve">            133901 - Aquisição de Potencial Construtivo</t>
  </si>
  <si>
    <t xml:space="preserve">               13390100 - Aquisição de Potencial Construtivo</t>
  </si>
  <si>
    <t xml:space="preserve">               17210102 - FPM - Cota-Parte do Fundo de Participação dos Municípios</t>
  </si>
  <si>
    <t xml:space="preserve">               17210105 - ITR - Cota-Parte do Imposto Sobre a Propriedade Territorial Rural</t>
  </si>
  <si>
    <t xml:space="preserve">               17210132 - IOF - Ouro - Cota-Parte do Imp S/ Oper. Crédito, Câmbio e Seguro, ou Relativas a Tít. ou Val. Mobiliários - Comerc. Ouro</t>
  </si>
  <si>
    <t xml:space="preserve">               17212270 - FEP - Cota-Parte do Fundo Especial do Petróleo </t>
  </si>
  <si>
    <t xml:space="preserve">               17213310 - MS - Piso de Atenção Básica Fixo - PAB FIXO</t>
  </si>
  <si>
    <t xml:space="preserve">               17213311 - MS - Saúde da Família - SF</t>
  </si>
  <si>
    <t xml:space="preserve">               17213312 - MS - Agentes Comunitários de Saúde - ACS</t>
  </si>
  <si>
    <t xml:space="preserve">               17213313 - MS - Saúde Bucal - SB</t>
  </si>
  <si>
    <t xml:space="preserve">               17213321 - MS - Teto Municipal de Média e Alta Complexidade</t>
  </si>
  <si>
    <t xml:space="preserve">               17213325 - MS - CEREST - Centro de Referência Saúde do Trabalhador</t>
  </si>
  <si>
    <t xml:space="preserve">               17213327 - MS - Terapia Susbstitutiva / Nefrologia</t>
  </si>
  <si>
    <t xml:space="preserve">               17213328 - MS - Transplantes e Outros</t>
  </si>
  <si>
    <t xml:space="preserve">               17213329 - MS - Outros Programas FAEC - Fundo a Fundo</t>
  </si>
  <si>
    <t xml:space="preserve">               17213331 - MS - Vigilância Epidemiológica e Ambiental em Saúde</t>
  </si>
  <si>
    <t xml:space="preserve">               17213332 - MS - Vigilância Sanitária</t>
  </si>
  <si>
    <t xml:space="preserve">               17213341 - MS - Componente Básico de Assistência Farmacêutica</t>
  </si>
  <si>
    <t xml:space="preserve">               17213351 - MS - Qualificação da Gestão do SUS</t>
  </si>
  <si>
    <t xml:space="preserve">               17213353 - MS - Outros Programas de Qualificação do SUS - Fundo a Fundo</t>
  </si>
  <si>
    <t xml:space="preserve">               17213503 - Transf.Diretas do FNDE referentes ao Programa Nacional de Alimentação Escolar  PNAE</t>
  </si>
  <si>
    <t xml:space="preserve">               17213504 - Transferências Diretas do FNDE referentes ao Programa Nacional de Apoio ao Transporte do Escolar  PNATE</t>
  </si>
  <si>
    <t xml:space="preserve">            172136 - LC Nº 87/96 - Trasnferências Financeiras do ICMS - Desoneração</t>
  </si>
  <si>
    <t xml:space="preserve">               17213600 - LC Nº 87/96 - Trasnferências Financeiras do ICMS - Desoneração</t>
  </si>
  <si>
    <t xml:space="preserve">            172233 - Transferência de Recursos do Estado para Programas de Saúde</t>
  </si>
  <si>
    <t xml:space="preserve">               17223301 - SES - PAB Assistência Variável</t>
  </si>
  <si>
    <t xml:space="preserve">               17223302 - SES - MAC Assistência</t>
  </si>
  <si>
    <t xml:space="preserve">               17223303 - SES - Assistência Farmacêutica</t>
  </si>
  <si>
    <t xml:space="preserve">               17223304 - SES - Vigilância em Saúde</t>
  </si>
  <si>
    <t xml:space="preserve">            192199 - Outras Indenizações</t>
  </si>
  <si>
    <t xml:space="preserve">               19219900 - Outras Indenizações</t>
  </si>
  <si>
    <t xml:space="preserve">            192299 - Outras Restituições</t>
  </si>
  <si>
    <t xml:space="preserve">               19229900 - Outras Restituições</t>
  </si>
  <si>
    <t xml:space="preserve">         1932 - Receita da Dívida Ativa Não Tributária</t>
  </si>
  <si>
    <t xml:space="preserve">            193299 - Receita da Dívida Ativa Não Tributária de Outras Receitas</t>
  </si>
  <si>
    <t xml:space="preserve">               19329901 - Receita da Dívida Ativa Não Tributária de Outras Receitas Principal</t>
  </si>
  <si>
    <t xml:space="preserve">               72102901 - Contribuição Patronal de Servidor Ativo Civil - Intra-Orçamentárias</t>
  </si>
  <si>
    <t xml:space="preserve">               72102915 - Contribuição Previdenciária em Regime de Parcelamento de Débitos</t>
  </si>
  <si>
    <t xml:space="preserve">      791 - Multas e Juros de Mora</t>
  </si>
  <si>
    <t xml:space="preserve">         7912 - Multas e Juros de Mora das Contribuições</t>
  </si>
  <si>
    <t xml:space="preserve">            791229 - Multas e Juros de das Contribuições para RPPS</t>
  </si>
  <si>
    <t xml:space="preserve">               79122901 - Multas e Juros de Mora das Contribuições Patronais</t>
  </si>
  <si>
    <t xml:space="preserve">            972101 - Dedução de Receita para a Formação do FUNDEB - Transferência da União</t>
  </si>
  <si>
    <t xml:space="preserve">               97210102 - FPM - Dedução de Receita para a Formação do FUNDEB</t>
  </si>
  <si>
    <t xml:space="preserve">               97210105 - ITR - Dedução do ITR para a Formação do FUNDEB</t>
  </si>
  <si>
    <t>-6.914</t>
  </si>
  <si>
    <t xml:space="preserve">               97210132 - Dedução do IOF - Ouro para a Formação do FUNDEB</t>
  </si>
  <si>
    <t>-17.177</t>
  </si>
  <si>
    <t xml:space="preserve">            972136 - LC 87/96 - Dedução de Receita para a Formação do FUNDEB</t>
  </si>
  <si>
    <t>-282.235</t>
  </si>
  <si>
    <t xml:space="preserve">               97213600 - LC 87/96 - Dedução de Receita para a Formação do FUNDEB</t>
  </si>
  <si>
    <t xml:space="preserve">            972201 - Dedução de Receita para a Formação do FUNDEB - Transferência dos Estados</t>
  </si>
  <si>
    <t xml:space="preserve">               97220101 - ICMS - Dedução de Receita para a Formação do FUNDEB</t>
  </si>
  <si>
    <t xml:space="preserve">               97220102 - IPVA - Dedução para a Formação do FUNDEB</t>
  </si>
  <si>
    <t>-8.173.769</t>
  </si>
  <si>
    <t xml:space="preserve">               97220104 - IPI - Exportação - Dedução de Receita para a Formação do FUNDEB</t>
  </si>
  <si>
    <t>-219.658</t>
  </si>
  <si>
    <t xml:space="preserve">                  12102907 - Contribuição de Servidor Ativo para o Regime Próprio de Previdência</t>
  </si>
  <si>
    <t xml:space="preserve">                  12102909 - Contribuições de Servidor Inativo para o Regime Próprio de Previdência</t>
  </si>
  <si>
    <t xml:space="preserve">                  12102911 - Contribuições de Servidor Pensionista para o Regime Próprio de Previdência</t>
  </si>
  <si>
    <t xml:space="preserve">            1328 - Remuneração dos Investimentos do Regime Próprio de Previdência. do Servidor</t>
  </si>
  <si>
    <t xml:space="preserve">               132810 - Remuneração dos Investimentos do Regime Próprio de Previdência do Servidor em Renda Fixa</t>
  </si>
  <si>
    <t xml:space="preserve">                  13281000 - Remuneração dos Investimentos do Regime Próprio de Previdência do Servidor em Renda Fixa</t>
  </si>
  <si>
    <t xml:space="preserve">               132820 - Remuneração dos Investimentos do Regime Próprio de Previdência do Servidor em Renda Variável</t>
  </si>
  <si>
    <t xml:space="preserve">                  13282000 - Remuneração dos Investimentos do Regime Próprio de Previdência do Servidor em Renda Variável</t>
  </si>
  <si>
    <t xml:space="preserve">               192199 - Outras Indenizações</t>
  </si>
  <si>
    <t xml:space="preserve">                  19219900 - Outras Indenizações</t>
  </si>
  <si>
    <t xml:space="preserve">               192299 - Outras Restituições</t>
  </si>
  <si>
    <t xml:space="preserve">                  19229900 - Outras Restituições</t>
  </si>
  <si>
    <t xml:space="preserve">                  72102901 - Contribuição Patronal de Servidor Ativo Civil - Intra-Orçamentárias</t>
  </si>
  <si>
    <t xml:space="preserve">                  72102915 - Contribuição Previdenciária em Regime de Parcelamento de Débitos</t>
  </si>
  <si>
    <t xml:space="preserve">      79 - Outras Receitas Correntes - Intra-Orçamentárias</t>
  </si>
  <si>
    <t xml:space="preserve">         791 - Multas e Juros de Mora</t>
  </si>
  <si>
    <t xml:space="preserve">            7912 - Multas e Juros de Mora das Contribuições</t>
  </si>
  <si>
    <t xml:space="preserve">               791229 - Multas e Juros de das Contribuições para RPPS</t>
  </si>
  <si>
    <t xml:space="preserve">                  79122901 - Multas e Juros de Mora das Contribuições Patronais</t>
  </si>
  <si>
    <t xml:space="preserve">         133 - Receita de Concessões e Permissões</t>
  </si>
  <si>
    <t xml:space="preserve">            1339 - Outras Receitas de Concessões e Permissões</t>
  </si>
  <si>
    <t xml:space="preserve">               133901 - Aquisição de Potencial Construtivo</t>
  </si>
  <si>
    <t xml:space="preserve">                  13390100 - Aquisição de Potencial Construtivo</t>
  </si>
  <si>
    <t xml:space="preserve">                  17213503 - Transf.Diretas do FNDE referentes ao Programa Nacional de Alimentação Escolar  PNAE</t>
  </si>
  <si>
    <t xml:space="preserve">                  17213504 - Transferências Diretas do FNDE referentes ao Programa Nacional de Apoio ao Transporte do Escolar  PNATE</t>
  </si>
  <si>
    <t xml:space="preserve">                  17213310 - MS - Piso de Atenção Básica Fixo - PAB FIXO</t>
  </si>
  <si>
    <t xml:space="preserve">                  17213311 - MS - Saúde da Família - SF</t>
  </si>
  <si>
    <t xml:space="preserve">                  17213312 - MS - Agentes Comunitários de Saúde - ACS</t>
  </si>
  <si>
    <t xml:space="preserve">                  17213313 - MS - Saúde Bucal - SB</t>
  </si>
  <si>
    <t xml:space="preserve">                  17213321 - MS - Teto Municipal de Média e Alta Complexidade</t>
  </si>
  <si>
    <t xml:space="preserve">                  17213325 - MS - CEREST - Centro de Referência Saúde do Trabalhador</t>
  </si>
  <si>
    <t xml:space="preserve">                  17213327 - MS - Terapia Susbstitutiva / Nefrologia</t>
  </si>
  <si>
    <t xml:space="preserve">                  17213328 - MS - Transplantes e Outros</t>
  </si>
  <si>
    <t xml:space="preserve">                  17213329 - MS - Outros Programas FAEC - Fundo a Fundo</t>
  </si>
  <si>
    <t xml:space="preserve">                  17213331 - MS - Vigilância Epidemiológica e Ambiental em Saúde</t>
  </si>
  <si>
    <t xml:space="preserve">                  17213332 - MS - Vigilância Sanitária</t>
  </si>
  <si>
    <t xml:space="preserve">                  17213341 - MS - Componente Básico de Assistência Farmacêutica</t>
  </si>
  <si>
    <t xml:space="preserve">                  17213351 - MS - Qualificação da Gestão do SUS</t>
  </si>
  <si>
    <t xml:space="preserve">                  17213353 - MS - Outros Programas de Qualificação do SUS - Fundo a Fundo</t>
  </si>
  <si>
    <t xml:space="preserve">               172233 - Transferência de Recursos do Estado para Programas de Saúde</t>
  </si>
  <si>
    <t xml:space="preserve">                  17223301 - SES - PAB Assistência Variável</t>
  </si>
  <si>
    <t xml:space="preserve">                  17223302 - SES - MAC Assistência</t>
  </si>
  <si>
    <t xml:space="preserve">                  17223303 - SES - Assistência Farmacêutica</t>
  </si>
  <si>
    <t xml:space="preserve">                  17223304 - SES - Vigilância em Saúde</t>
  </si>
  <si>
    <t xml:space="preserve">               132502 - Remuneração de Depósito de Recursos não vinculados</t>
  </si>
  <si>
    <t xml:space="preserve">                  13250299 - Remuneração de Outros Depósitos de Recursos não vinculados</t>
  </si>
  <si>
    <t xml:space="preserve">                  17210102 - FPM - Cota-Parte do Fundo de Participação dos Municípios</t>
  </si>
  <si>
    <t xml:space="preserve">                  17210105 - ITR - Cota-Parte do Imposto Sobre a Propriedade Territorial Rural</t>
  </si>
  <si>
    <t xml:space="preserve">                  17210132 - IOF - Ouro - Cota-Parte do Imp S/ Oper. Crédito, Câmbio e Seguro, ou Relativas a Tít. ou Val. Mobiliários - Comerc. Ouro</t>
  </si>
  <si>
    <t xml:space="preserve">                  17212270 - FEP - Cota-Parte do Fundo Especial do Petróleo </t>
  </si>
  <si>
    <t xml:space="preserve">               172136 - LC Nº 87/96 - Trasnferências Financeiras do ICMS - Desoneração</t>
  </si>
  <si>
    <t xml:space="preserve">                  17213600 - LC Nº 87/96 - Trasnferências Financeiras do ICMS - Desoneração</t>
  </si>
  <si>
    <t xml:space="preserve">            1932 - Receita da Dívida Ativa Não Tributária</t>
  </si>
  <si>
    <t xml:space="preserve">               193299 - Receita da Dívida Ativa Não Tributária de Outras Receitas</t>
  </si>
  <si>
    <t xml:space="preserve">                  19329901 - Receita da Dívida Ativa Não Tributária de Outras Receitas Principal</t>
  </si>
  <si>
    <t xml:space="preserve">               972101 - Dedução de Receita para a Formação do FUNDEB - Transferência da União</t>
  </si>
  <si>
    <t xml:space="preserve">                  97210102 - FPM - Dedução de Receita para a Formação do FUNDEB</t>
  </si>
  <si>
    <t xml:space="preserve">                  97210105 - ITR - Dedução do ITR para a Formação do FUNDEB</t>
  </si>
  <si>
    <t xml:space="preserve">                  97210132 - Dedução do IOF - Ouro para a Formação do FUNDEB</t>
  </si>
  <si>
    <t xml:space="preserve">               972136 - LC 87/96 - Dedução de Receita para a Formação do FUNDEB</t>
  </si>
  <si>
    <t xml:space="preserve">                  97213600 - LC 87/96 - Dedução de Receita para a Formação do FUNDEB</t>
  </si>
  <si>
    <t xml:space="preserve">               972201 - Dedução de Receita para a Formação do FUNDEB - Transferência dos Estados</t>
  </si>
  <si>
    <t xml:space="preserve">                  97220101 - ICMS - Dedução de Receita para a Formação do FUNDEB</t>
  </si>
  <si>
    <t xml:space="preserve">                  97220102 - IPVA - Dedução para a Formação do FUNDEB</t>
  </si>
  <si>
    <t xml:space="preserve">                  97220104 - IPI - Exportação - Dedução de Receita para a Formação do FUNDEB</t>
  </si>
  <si>
    <t>240 - Recursos Diretamente Arrecadados</t>
  </si>
  <si>
    <t xml:space="preserve">         319001 - Aposentadorias e Reformas</t>
  </si>
  <si>
    <t xml:space="preserve">         319003 - Pensões</t>
  </si>
  <si>
    <t xml:space="preserve">         319034 - Outras Despesas de Pessoal decorrentes de Contratos de Terceirização</t>
  </si>
  <si>
    <t xml:space="preserve">         339009 - Salário-Família</t>
  </si>
  <si>
    <t xml:space="preserve">         339014 - Diárias - Civil</t>
  </si>
  <si>
    <t xml:space="preserve">      3 - Despesas Correntes</t>
  </si>
  <si>
    <t xml:space="preserve">         1 - Pessoal e Encargos Sociais</t>
  </si>
  <si>
    <t xml:space="preserve">            90 - Aplicações Diretas</t>
  </si>
  <si>
    <t xml:space="preserve">               319009 - Salário-Família</t>
  </si>
  <si>
    <t xml:space="preserve">               319011 - Vencimentos e Vantagens Fixas - Pessoal Civil</t>
  </si>
  <si>
    <t xml:space="preserve">               319013 - Obrigações Patronais</t>
  </si>
  <si>
    <t xml:space="preserve">               319094 - Indenizações e Restituições Trabalhistas</t>
  </si>
  <si>
    <t xml:space="preserve">            91 - Aplicação Direta Decorrente de Operação entre Órgãos, Fundos e Entidades Int. dos Orçamentos Fiscal e da Seguridade Soci</t>
  </si>
  <si>
    <t xml:space="preserve">               319113 - Obrigações Patronais</t>
  </si>
  <si>
    <t xml:space="preserve">         3 - Outras Despesas Correntes</t>
  </si>
  <si>
    <t xml:space="preserve">               339014 - Diárias - Civil</t>
  </si>
  <si>
    <t xml:space="preserve">               339030 - Material de Consumo</t>
  </si>
  <si>
    <t xml:space="preserve">               339033 - Passagens e Despesas com Locomoção</t>
  </si>
  <si>
    <t xml:space="preserve">               339036 - Outros Serviços de Terceiros - Pessoa Física</t>
  </si>
  <si>
    <t xml:space="preserve">               339039 - Outros Serviços de Terceiros - Pessoa Jurídica</t>
  </si>
  <si>
    <t xml:space="preserve">               339047 - Obrigações Tributárias e Contributivas</t>
  </si>
  <si>
    <t xml:space="preserve">               339092 - Despesas de Exercícios Anteriores</t>
  </si>
  <si>
    <t xml:space="preserve">               339093 - Indenizações e Restituições</t>
  </si>
  <si>
    <t xml:space="preserve">      4 - Despesas de Capital</t>
  </si>
  <si>
    <t xml:space="preserve">         4 - Investimentos</t>
  </si>
  <si>
    <t xml:space="preserve">               449051 - Obras e Instalações</t>
  </si>
  <si>
    <t xml:space="preserve">               449052 - Equipamentos e Material Permanente</t>
  </si>
  <si>
    <t xml:space="preserve">               339031 - Premiações Culturais, Artísticas, Científicas, Desportivas e Outras</t>
  </si>
  <si>
    <t xml:space="preserve">               339049 - Auxílio-Transporte</t>
  </si>
  <si>
    <t xml:space="preserve">               339037 - Locação de Mão-de-Obra</t>
  </si>
  <si>
    <t xml:space="preserve">               339032 - Material de Distribuição Gratuita</t>
  </si>
  <si>
    <t xml:space="preserve">               339035 - Serviços de Consultoria</t>
  </si>
  <si>
    <t xml:space="preserve">               319004 - Contratação por Tempo Determinado</t>
  </si>
  <si>
    <t xml:space="preserve">               339091 - Sentenças Judiciais</t>
  </si>
  <si>
    <t xml:space="preserve">               449092 - Despesas de Exercícios Anteriores</t>
  </si>
  <si>
    <t xml:space="preserve">               449093 - Indenizações e Restituições</t>
  </si>
  <si>
    <t xml:space="preserve">         5 - Inversões Financeiras</t>
  </si>
  <si>
    <t xml:space="preserve">               319001 - Aposentadorias e Reformas</t>
  </si>
  <si>
    <t xml:space="preserve">               319003 - Pensões</t>
  </si>
  <si>
    <t xml:space="preserve">               339005 - Outros Benefícios Previdenciários</t>
  </si>
  <si>
    <t xml:space="preserve">               339008 - Outros Benefícios Assistenciais</t>
  </si>
  <si>
    <t xml:space="preserve">               339009 - Salário-Família</t>
  </si>
  <si>
    <t xml:space="preserve">               339038 - Arrendamento Mercantil</t>
  </si>
  <si>
    <t xml:space="preserve">               319096 - Ressarcimento de Despesas de Pessoal Requisitado</t>
  </si>
  <si>
    <t xml:space="preserve">               319016 - Outras Despesas Variáveis - Pessoal Civil</t>
  </si>
  <si>
    <t xml:space="preserve">               319034 - Outras Despesas de Pessoal decorrentes de Contratos de Terceirização</t>
  </si>
  <si>
    <t xml:space="preserve">               319092 - Despesas de Exercícios Anteriores</t>
  </si>
  <si>
    <t xml:space="preserve">            50 - Transferências a Instituições Privadas sem Fins Lucrativos</t>
  </si>
  <si>
    <t xml:space="preserve">               335043 - Subvenções Sociais</t>
  </si>
  <si>
    <t xml:space="preserve">               339041 - Contribuições</t>
  </si>
  <si>
    <t xml:space="preserve">               339048 - Outros Auxílios Financeiros a Pessoas Físicas</t>
  </si>
  <si>
    <t xml:space="preserve">               459066 - Concessão de Empréstimos e Financiamentos</t>
  </si>
  <si>
    <t xml:space="preserve">         2 - Juros e Encargos da Dívida</t>
  </si>
  <si>
    <t xml:space="preserve">               329021 - Juros sobre a Dívida por Contrato</t>
  </si>
  <si>
    <t xml:space="preserve">               329022 - Outros Encargos sobre a Dívida por Contrato</t>
  </si>
  <si>
    <t xml:space="preserve">         6 - Amortização da Dívida</t>
  </si>
  <si>
    <t xml:space="preserve">               469071 - Principal da Dívida Contratual Resgatado</t>
  </si>
  <si>
    <t xml:space="preserve">         9 - Reserva de Contingência</t>
  </si>
  <si>
    <t xml:space="preserve">            99 - Reserva de Contingência</t>
  </si>
  <si>
    <t xml:space="preserve">               999999 - RESERVA DE CONTINGÊNCIA</t>
  </si>
  <si>
    <t>0</t>
  </si>
  <si>
    <t xml:space="preserve">   2125 - Gestão da Arrecadação Tributária </t>
  </si>
  <si>
    <t xml:space="preserve">   2093 - Atenção Social ao Idoso</t>
  </si>
  <si>
    <t xml:space="preserve">   2101 - Manutenção das Ações de Vigilância Epidemiológica</t>
  </si>
  <si>
    <t xml:space="preserve">   2110 - Implementação da Vigilância DST/Aids</t>
  </si>
  <si>
    <t xml:space="preserve">   2112 - implementar Ações de Saúde do Trabalhador</t>
  </si>
  <si>
    <t xml:space="preserve">   2114 - Manutenção e Apoio Administrativo</t>
  </si>
  <si>
    <t xml:space="preserve">   2115 - Convênios na Área de Saúde</t>
  </si>
  <si>
    <t xml:space="preserve">   2008 - Manutenção e Expansão da Educação Técnica e Profissionalizante</t>
  </si>
  <si>
    <t xml:space="preserve">   2011 - Manutenção e Expansão do Cursinho Pré-Vestibular - Cuiabá-Vest</t>
  </si>
  <si>
    <t xml:space="preserve">   2047 - Qualificar o Atendimento da Educação no Campo para Minimizar a Distorção de Idade/Ano</t>
  </si>
  <si>
    <t xml:space="preserve">   2128 - Revitalizar e Presservar o Patrimônio Artístico e Histórico</t>
  </si>
  <si>
    <t xml:space="preserve">   2130 - Financiar Projetos Culturais</t>
  </si>
  <si>
    <t xml:space="preserve">   2156 - Manutenção de Veículos, Máquinas e Equipamentos Operacionais</t>
  </si>
  <si>
    <t xml:space="preserve">   2150 - Manutenção do Aquário Municipal</t>
  </si>
  <si>
    <t xml:space="preserve">   2154 - Sistematização e Monitoramento da Fiscalização</t>
  </si>
  <si>
    <t xml:space="preserve">   305 - Vigilância Epidemiológica</t>
  </si>
  <si>
    <t>LOA 2011</t>
  </si>
  <si>
    <t>Receita de Contribuições -Intra-Orçamentárias</t>
  </si>
  <si>
    <t>Outras Receitas Correntes - Intra-Orçamentárias</t>
  </si>
  <si>
    <t>Procuradoria Geral do Município</t>
  </si>
  <si>
    <t>Secretaria Municipal de Educação</t>
  </si>
  <si>
    <t>Secretaria Municipal de Trabalho e Desenvolvimento Econômico</t>
  </si>
  <si>
    <t>Secretaria Municipal de Comunicação Social</t>
  </si>
  <si>
    <t xml:space="preserve">dcompete dispensar atendimento ao público, orientando-o no sentido de melhor solucionar as suas reivindicações, bem como, facilitar as relações entre os poderes executivo e legislativo, e ainda, coordenar o cerimonial e executar o serviço de suprimento do Gabinete. (NR) (Redação dada pela lei complementar nº 0135 de 29 de dezembro de 2005, Publicada na Gazeta Municipal nº 771 de 29 de dezembro de 2005). </t>
  </si>
  <si>
    <t>compete formular e executar a política de comunicação do município, compreendendo a articulação das relações da administração municipal com os meios de comunicação e o planejamento de campanhas de divulgação institucional da Prefeitura.</t>
  </si>
  <si>
    <t>_ Lei Complementar 094 de 03 julho de 2003                                              _  art. 32-A da Lei Complementar 119 de 21 de dezembro de 2004</t>
  </si>
  <si>
    <t>compete a representação da Prefeitura em qualquer fôro ou juízo, por delegação específica do Prefeito, o assessoramento às unidades da Prefeitura em assuntos de natureza jurídica, controle e liquidação da dívida ativa, o controle das atividades relacionadas com o município, a análise e preparação de contratos, convênios e acordos em que a Prefeitura seja parte, a elaboração de decretos, projetos de lei e razões de veto, a publicação dos atos oficiais e o controle documental da legislação municipal nas suas diferentes formas.</t>
  </si>
  <si>
    <t>_  art. 36 da Lei Complementar 119 de 21 de dezembro de 2004</t>
  </si>
  <si>
    <t>Repasse direto ao FUNED</t>
  </si>
  <si>
    <t>KARLA REGINA LAVRATTI</t>
  </si>
  <si>
    <t>Secretária Municipal de Bem Estar Social e Desenvolvimento. Humano</t>
  </si>
  <si>
    <t>Secretária Municipal de Planejamento, Orçamento e Gestão</t>
  </si>
  <si>
    <t>PAULO DE CAMPOS BORGES JÚNIOR</t>
  </si>
  <si>
    <t>DILEMÁRIO DO VALE ALENCAR</t>
  </si>
  <si>
    <t>LÉCIO VICTOR MONTEIRO DA SILVA COSTA</t>
  </si>
  <si>
    <t>EMERSON FIGUEIREDO DE MATTOS</t>
  </si>
  <si>
    <t>CÍCERO FERREIRA</t>
  </si>
  <si>
    <t>Senhor Presidente,</t>
  </si>
  <si>
    <t>Senhora Vereadora,</t>
  </si>
  <si>
    <t>Senhores Vereadores,</t>
  </si>
  <si>
    <t>Em cumprimento ao que prevê a Constituição Federal, a Lei Complementar Federal nº 101/2000, a Lei Federal nº 4.320/1964 e a Lei Orgânica do Município de Cuiabá, segue à apreciação desse Nobre Parlamento, Projeto de Lei Substitutivo da Lei Orçamentária Anual para o exercício de 2011.</t>
  </si>
  <si>
    <t>A razão do susbtitutivo deve-se ao ajuste das receitas em virtude da atualização da planta de valores genéricos e da previsão de aporte de recursos estadual e federal para projetos relativos à Copa 2014 para adequação viária e mobilidade urbana, uma vez que os recursos serão geridos pelo Governo Estadual através da AGECOPA.</t>
  </si>
  <si>
    <t>Cuiabá, 29 de novembro de 2010.</t>
  </si>
  <si>
    <t xml:space="preserve">   02601 - Fundo Municipal de Turismo</t>
  </si>
  <si>
    <t>09 - Secretaria Municipal de Educação</t>
  </si>
  <si>
    <t>-63.253.881</t>
  </si>
  <si>
    <t>-18.480.454</t>
  </si>
  <si>
    <t>-18.198.219</t>
  </si>
  <si>
    <t>-18.174.128</t>
  </si>
  <si>
    <t>-44.773.427</t>
  </si>
  <si>
    <t>-36.380.000</t>
  </si>
  <si>
    <t>02601 - Fundo Municipal de Turismo</t>
  </si>
  <si>
    <t>121 - Convênio do PAC - Estado</t>
  </si>
  <si>
    <t xml:space="preserve">   302 - Assistência Hospitalar e Ambulatorial</t>
  </si>
  <si>
    <t xml:space="preserve">   303 - Suporte Profilático e Terapêutico</t>
  </si>
  <si>
    <t xml:space="preserve">   304 - Vigilância Sanitária</t>
  </si>
  <si>
    <t>02</t>
  </si>
  <si>
    <t>07</t>
  </si>
  <si>
    <t>08</t>
  </si>
  <si>
    <t xml:space="preserve">   91 - Dedução da Receita Tributaria</t>
  </si>
  <si>
    <t>-66.853.881</t>
  </si>
  <si>
    <t>-3.600.000</t>
  </si>
  <si>
    <t xml:space="preserve">      911 - Imposto</t>
  </si>
  <si>
    <t>-600.000</t>
  </si>
  <si>
    <t xml:space="preserve">               91120201 - Deduções do IPTU</t>
  </si>
  <si>
    <t xml:space="preserve">         9113 - Imposto Sobre a Produção e a Circulação</t>
  </si>
  <si>
    <t>-3.000.000</t>
  </si>
  <si>
    <t xml:space="preserve">               91130501 - Deduções do ISSQN</t>
  </si>
  <si>
    <t xml:space="preserve">      91 - Dedução da Receita Tributaria</t>
  </si>
  <si>
    <t xml:space="preserve">         911 - Imposto</t>
  </si>
  <si>
    <t xml:space="preserve">            9112 - - </t>
  </si>
  <si>
    <t xml:space="preserve">               911202 - - </t>
  </si>
  <si>
    <t xml:space="preserve">                  91120201 - Deduções do IPTU</t>
  </si>
  <si>
    <t xml:space="preserve">            9113 - Imposto Sobre a Produção e a Circulação</t>
  </si>
  <si>
    <t xml:space="preserve">               911305 - - </t>
  </si>
  <si>
    <t xml:space="preserve">                  91130501 - Deduções do ISSQN</t>
  </si>
  <si>
    <t xml:space="preserve">            9722 - - </t>
  </si>
  <si>
    <t>213 - Transferência do SUS - remuneração dos serviços produzidos pela rede própria e complementar</t>
  </si>
  <si>
    <t xml:space="preserve">   2144 - Implementação de Ações de Modernização Institucional </t>
  </si>
  <si>
    <t xml:space="preserve">   1027 - Duplicação de Av. Antártica</t>
  </si>
  <si>
    <t xml:space="preserve">   1069 - Execução dos Projetos do Orçamento Participativo</t>
  </si>
  <si>
    <t xml:space="preserve">   2134 - Manutenção da Educação Ambiental     </t>
  </si>
  <si>
    <t xml:space="preserve">   0003 - Encargos com Precatórios</t>
  </si>
  <si>
    <t xml:space="preserve">      0017 - MODERNIZAÇÃO INSTITUCIONAL</t>
  </si>
  <si>
    <t xml:space="preserve">    Receitas Tributárias 1/</t>
  </si>
  <si>
    <t xml:space="preserve">    Transferências Correntes Líquida 1/</t>
  </si>
  <si>
    <t>1/ excluídas as deduções</t>
  </si>
  <si>
    <t>Valor Consignado na LOA para a Saúde</t>
  </si>
  <si>
    <t>Incentivo</t>
  </si>
  <si>
    <t>CULTURA / INDÚSTRIA / EDUCAÇÃO</t>
  </si>
  <si>
    <t>Atualização da planta de valores genéricos e da base cadastral imobiliária e mobiliária</t>
  </si>
  <si>
    <t>JULIETA DOS RIBEIRO SANTOS NUNES DOMINGUES</t>
  </si>
  <si>
    <t>SÍLVIO APARECIDO FIDELIS</t>
  </si>
  <si>
    <t>MOISÉS DIAS DA SILVA</t>
  </si>
  <si>
    <t>42</t>
  </si>
  <si>
    <t>86</t>
  </si>
  <si>
    <t>87</t>
  </si>
  <si>
    <t>187</t>
  </si>
  <si>
    <t>188</t>
  </si>
  <si>
    <t>189</t>
  </si>
  <si>
    <t>MENSAGEM Nº 063 /2010</t>
  </si>
  <si>
    <t>MARA DE CASTILHO VARJÃO</t>
  </si>
  <si>
    <t>PAULO SÉRGIO FERREIRA</t>
  </si>
  <si>
    <t>13 - Secretaria Municipal de Trabalho, Desenvolvimento Econômico</t>
  </si>
  <si>
    <t xml:space="preserve">   13101 - Secretaria Municipal de Trabalho, Desenvolvimento Econômico</t>
  </si>
  <si>
    <t xml:space="preserve">   19601 - Fundo Municipal de Desenvolvimento do Desporto Municipal</t>
  </si>
  <si>
    <t xml:space="preserve">         031 - Ação Legislativa</t>
  </si>
  <si>
    <t xml:space="preserve">            0001 - EXECUÇÃO DO PROCESSO LEGISLATIVO</t>
  </si>
  <si>
    <t xml:space="preserve">               2001 - Manutenção e Conservação de Bens Imóveis - Promover a manutenção e conservação de imóveis (cedidos ou alugados) utilizados pela Câmara Municipal</t>
  </si>
  <si>
    <t xml:space="preserve">                  100 - Recursos Ordinário do Tesouro Municipal</t>
  </si>
  <si>
    <t xml:space="preserve">               2002 - Manutenção de Serviços de Transporte - Promover a manutenção da frota de veículos utilizada pela Câmara Municipal envolvendo veículos próprios ou de terceiros</t>
  </si>
  <si>
    <t xml:space="preserve">               2003 - Manutenção de Serviços Administrativos Gerais - Dar condições necessárias para a manutenção dos serviços gerais da Câmara Municipal</t>
  </si>
  <si>
    <t xml:space="preserve">               2004 - Remuneração de Pessoal e Encargos Sociais - Promover o pagamento das despesas referentes ao pessoal ativo e encargos sociais.</t>
  </si>
  <si>
    <t xml:space="preserve">               2005 - Ações de Informática - Agregar as ações e despesas relacionadas com informática</t>
  </si>
  <si>
    <t xml:space="preserve">               2009 - Divulgação Institucional - Dilvulgar as ações do Poder Legislativo</t>
  </si>
  <si>
    <t xml:space="preserve">         122 - Administração Geral</t>
  </si>
  <si>
    <t xml:space="preserve">            0014 - APOIO ADMINISTRATIVO</t>
  </si>
  <si>
    <t xml:space="preserve">               2001 - Manutenção e Conservação de Bens Imóveis - Promover a manutenção e conservação de imóveis próprios do Município, (cedidos ou alugados), utilizados pelos órgãos da Administração Municipal</t>
  </si>
  <si>
    <t xml:space="preserve">               2002 - Manutenção de Serviços de Transporte - Promover a manutenção da frota de veículos utilizada pelos órgãos do Município envolvendo veículos próprios ou de terceiros</t>
  </si>
  <si>
    <t xml:space="preserve">               2003 - Manutenção de Serviços Administrativos Gerais - Dar condições necessárias para a manutenção dos serviços gerais do órgão</t>
  </si>
  <si>
    <t xml:space="preserve">               2004 - Remuneração de Pessoal e Encargos Sociais - Promover o pagamento das despesas referentes ao pessoal ativo e encargos sociais</t>
  </si>
  <si>
    <t xml:space="preserve">               2022 - Manutenção do Consórcio Intermunicipal de Desenvolvimento do Vale do Rio Cuiabá - Promover a Manutenção e Desenvolvimento do Consórcio Intermunicipal do vale doRio Cuiabá.</t>
  </si>
  <si>
    <t xml:space="preserve">         695 - Turismo</t>
  </si>
  <si>
    <t xml:space="preserve">            0021 - DESENVOLVIMENTO DO TURISMO</t>
  </si>
  <si>
    <t xml:space="preserve">               2132 - Operacionalização e Manutenção de Serviços de Turismo - Desenvolver e fomentar o turismo no Município, manutenção e implantação de serviços e equipamentos turísticos, monitoramento, , infra-estrutura e intervenções ambientais, politicas públicas, capacidade empresarial e cooperação regional, manutenção, conservação de terminais turísticos</t>
  </si>
  <si>
    <t xml:space="preserve">                  220 - Transferência de Convênios com o Estado</t>
  </si>
  <si>
    <t xml:space="preserve">                  230 - Transferência Convênios com a União</t>
  </si>
  <si>
    <t xml:space="preserve">                  240 - Recursos Diretamente Arrecadados</t>
  </si>
  <si>
    <t xml:space="preserve">               2133 - Apoio as Atividades de Marketing Promocional - Realização de campanha de divulgação, apoio as ações da cadeia produtiva, participação em eventos ligados ao turismo</t>
  </si>
  <si>
    <t xml:space="preserve">         124 - Controle Interno</t>
  </si>
  <si>
    <t xml:space="preserve">               2016 - Auditar e Controlar a Arrecadação e Aplicação dos Recursos Públicos Municipais - Agregar informações necessárias para a efetivo controle da arrecadação e suas aplicações</t>
  </si>
  <si>
    <t xml:space="preserve">               2001 - Manutenção e Conservação de Bens Imóveis - Promover a manutenção e conservação de imóveis próprios do Município, (cedidos ou alugados), utilizados pelos órgãos da Administração Municipal.</t>
  </si>
  <si>
    <t xml:space="preserve">               2002 - Manutenção de Serviços de Transporte - Promover a manutenção da frota de veículos utilizada pelos órgãos do Município envolvendo veículos próprios ou de terceiros.</t>
  </si>
  <si>
    <t xml:space="preserve">               2003 - Manutenção de Serviços Administrativos Gerais - Dar condições necessárias para a manutenção dos serviços gerais do órgão.</t>
  </si>
  <si>
    <t xml:space="preserve">               2005 - Ações de Informática - Agregar as ações e despesas relacionadas com informática.</t>
  </si>
  <si>
    <t xml:space="preserve">         451 - Infra-Estrutura Urbana</t>
  </si>
  <si>
    <t xml:space="preserve">            0028 - REGULARIZAÇÃO FUNDIÁRIA</t>
  </si>
  <si>
    <t xml:space="preserve">               2017 - Desapropriações de Interesse Público - Desapropriação, regularização e aquisição de lotes urbanos para implantação de vias estruturais no município de Cuiabá, conjuntos habitacionais e assentamentos de famílias removidas das áreas de riscos, bem como outras áreas de interesse público.</t>
  </si>
  <si>
    <t xml:space="preserve">         846 - Outros Encargos Especiais</t>
  </si>
  <si>
    <t xml:space="preserve">            0998 - OPERAÇÕES ESPECIAIS</t>
  </si>
  <si>
    <t xml:space="preserve">               0001 - Encargos Decorrentes de Processos Judiciais - Garantir os recursos necessários a viabilização das despesas municipais decorrentes de processos judiciais e sucumbências.</t>
  </si>
  <si>
    <t xml:space="preserve">               0003 - Encargos com Precatórios - Encargos com precatórios no forma do art. 100 da CFe parcelamento junto ao TJ e mandados judiciais, precatórios: (55854/09), (63375/09), (63377/09), (63365/09), (63356/09), (63359/09), (63368/09), (63380/09), (63353/09) e (55858/09) e com sentenças judiciais do TRT, na forma do art. 100 da CF, precatórios: (0082/08 - 94/09), (0105/08 - 153/09), (0112/08 - 0160/09), (0115/08 - 163/09), (0007/09 - 07/09), (0035/09 - 35/09), (0041/09 - 41/09), (0043/09 - 43/09)</t>
  </si>
  <si>
    <t xml:space="preserve">               2001 - Manutenção e Conservação de Bens Imóveis - Garantir a manutenção e conservação de Bens Imóveis próprios, cedidos ou alugados, utilizados pelos órgãos da Administração Municipal.</t>
  </si>
  <si>
    <t xml:space="preserve">               2002 - Manutenção de Serviços de Transporte - Garantir a manutenção da frota de veículos utilizada pelos órgãos do Município envolvendo veículos próprios ou de terceiros</t>
  </si>
  <si>
    <t xml:space="preserve">               2003 - Manutenção de Serviços Administrativos Gerais - Criar condições necessárias para a manutenção dos serviços gerais do órgão</t>
  </si>
  <si>
    <t xml:space="preserve">               2004 - Remuneração de Pessoal e Encargos Sociais - Promover o pagamento das despesas referentes ao pessoal ativo e encargos</t>
  </si>
  <si>
    <t xml:space="preserve">            0042 - PLANEJAMENTO MUNICIPAL</t>
  </si>
  <si>
    <t xml:space="preserve">               2145 - Elaboração de Estudos e Projetos - Esta ação tem por finalidade disponibilizar os meios e recursos para garantir que o planejamento municipal seja uma prática exercida em todas as suas etapas, principalmente na fase inicial do processo, onde o desenvolvimento de estudos e elaboração de projetos são considerados como fases indispensáveis do planejamento, pois delas dependem o caminhar de uma boa execução, conseqüentemente o êxito que levam aos resultados pretendidos</t>
  </si>
  <si>
    <t xml:space="preserve">               2001 - Manutenção e Conservação de Bens Imóveis - Manutenção e Conservação de Bens Imóveis - Promover a manutenção e conservação de imóveis próprios do Município, (cedidos ou alugados), utilizados pelos órgãos da Administração Municipal</t>
  </si>
  <si>
    <t xml:space="preserve">                  241 - Recursos de :Receitas Previdenciárias de Contribuição Patronal e do Servidor</t>
  </si>
  <si>
    <t xml:space="preserve">         272 - Previdência do Regime Estatutário</t>
  </si>
  <si>
    <t xml:space="preserve">            0018 - PREVIDENCIA SOCIAL</t>
  </si>
  <si>
    <t xml:space="preserve">               2067 - Encargos com Pensionistas e Inativos do Período e Retroativos - MANTER O PAGAMENTO DAS APOSENTADORIAS E PENSÕES DO CUIABÁPREV</t>
  </si>
  <si>
    <t xml:space="preserve">               2069 - Encargos com Benefícios Sociais - MANTER O PAGAMENTO DOS BENEFÍCIOS ASSISTENCIAIS AOS SERVIDORES ATIVOS.</t>
  </si>
  <si>
    <t xml:space="preserve">               2010 - Manutenção de Órgãos Colegiados - Pagamento dos Conselheiros</t>
  </si>
  <si>
    <t xml:space="preserve">         129 - Administração de Receitas</t>
  </si>
  <si>
    <t xml:space="preserve">            0013 - GESTÃO TRIBUTÁRIA E FISCAL</t>
  </si>
  <si>
    <t xml:space="preserve">               2125 - Gestão da Arrecadação Tributária - Garantir o Lançamento dos Tributos, monitorar a receita arrecadada e propor as correções necessárias.</t>
  </si>
  <si>
    <t xml:space="preserve">         452 - Serviços Urbanos</t>
  </si>
  <si>
    <t xml:space="preserve">            0025 - EXPANSÃO E MELHORIA DA INFRA-ESTRUTURA</t>
  </si>
  <si>
    <t xml:space="preserve">               2139 - Manutenção de Parques e Jardins - O cuidado com a arborização urbana é necessário, principalmente, para manter o micro-clima dos bairros; minimizar os efeitos da poluição do ar; contribuir para o embelezamento da cidade e com o bem estar da população.</t>
  </si>
  <si>
    <t xml:space="preserve">               2001 - Manutenção e Conservação de Bens Imóveis - Garantir a manutenção e conservação de Bens Imóveis próprios, cedidos ou alugados, utilizados pelos órgãos da Administração Municipal. </t>
  </si>
  <si>
    <t xml:space="preserve">         541 - Preservação e Conservação Ambiental</t>
  </si>
  <si>
    <t xml:space="preserve">            0024 - GESTÃO AMBIENTAL</t>
  </si>
  <si>
    <t xml:space="preserve">               2136 - Manutenção das Atividades do Meio Ambiente - Garantir as condições para que se cumpram as agendas de compromisso e trabalho estabelecidas pelas políticas ambientais.</t>
  </si>
  <si>
    <t xml:space="preserve">         542 - Controle Ambiental</t>
  </si>
  <si>
    <t xml:space="preserve">               2134 - Manutenção da Educação Ambiental      - Realizar atividades ambientais, administrativas e lúdicas nas áreas de interesse ambiental do municipio, visando a mobilização sócio-ambiental</t>
  </si>
  <si>
    <t xml:space="preserve">               2135 - Realização de Cadastro e Fiscalização de Atividades dos Ambulantes - Manter sob controle as atividades dos ambulantes para que esta não provoque impacto no meio ambiente urbano.</t>
  </si>
  <si>
    <t xml:space="preserve">               2010 - Manutenção de Órgãos Colegiados - Dar apoio logístico necessário aos órgãos colegiados legalmente constituídos</t>
  </si>
  <si>
    <t xml:space="preserve">               2149 - Implantação de Projetos de Capacitação e Estruturação da Fiscalização - Esta ação visa aumentar a capacidade técnica de fiscalização para que a equipe de profissionais do poder público municipal possa desenvolver com maior eficiência, eficácia e efetividade o seu trabalho, envolvendo, portanto, capacitação para atuar não apenas repressivamente como também preventivamente.</t>
  </si>
  <si>
    <t xml:space="preserve">               2150 - Manutenção do Aquário Municipal - .Garantir meios para manutenção do aquário e aquisição de novas espécies de peixes e reposição.</t>
  </si>
  <si>
    <t xml:space="preserve">               2151 - Manutenção do Horto Florestal "Tote Garcia" - Garantir o funcionamento do Horto Floretal.</t>
  </si>
  <si>
    <t xml:space="preserve">               2153 - Manutenção do FUMDUR - Garantir a manutenção da estrutura de gestão do FUNDUR</t>
  </si>
  <si>
    <t xml:space="preserve">               2154 - Sistematização e Monitoramento da Fiscalização - Manter as ações de fiscalizações e monitoramento.</t>
  </si>
  <si>
    <t xml:space="preserve">               2155 - Projeto Quadrante de Combate a Queimadas Urbanas - Combater as queimadas urbanas</t>
  </si>
  <si>
    <t xml:space="preserve">               2001 - Manutenção e Conservação de Bens Imóveis - Garantir a manutenção e conservação de imóveis próprios, cedidos ou alugados, utilizados pelos órgãos da Administração Municipal.</t>
  </si>
  <si>
    <t xml:space="preserve">               2002 - Manutenção de Serviços de Transporte - Garantir a manutenção e os serviços da frota de veículos utilizada pelos órgãos do Município envolvendo veículos próprios ou de terceiros</t>
  </si>
  <si>
    <t xml:space="preserve">               2004 - Remuneração de Pessoal e Encargos Sociais - Garantir o pagamento das despesas referentes ao pessoal ativo e encargos sociais</t>
  </si>
  <si>
    <t xml:space="preserve">         366 - Educação de Jovens e Adultos</t>
  </si>
  <si>
    <t xml:space="preserve">            0004 - EXPANSÃO DA EDUCAÇÃO PARA OUTROS NÍVEIS DE ENSINO</t>
  </si>
  <si>
    <t xml:space="preserve">               2008 - Manutenção e Expansão da Educação Técnica e Profissionalizante - Expandir a possibilidade de acesso ao mercado de trabalho viabilizando a geração de emprego e renda para pessoas adultas desempregadas e/ou de baixa renda por meio de preparações em cursos rápidos.</t>
  </si>
  <si>
    <t xml:space="preserve">                  217 - Serviços de Educação</t>
  </si>
  <si>
    <t xml:space="preserve">               2011 - Manutenção e Expansão do Cursinho Pré-Vestibular - Cuiabá-Vest - Oferecer curso pré-vestibular público, gratuito e de qualidade para a população excluída.</t>
  </si>
  <si>
    <t xml:space="preserve">               2012 - Manutenção e Expansão da Universidade Popular - Prestar serviço de formação desde o ensino fundamental até o superior para adultos com defasagem escolar.</t>
  </si>
  <si>
    <t xml:space="preserve">         361 - Ensino Fundamental</t>
  </si>
  <si>
    <t xml:space="preserve">            0003 - EXPANSÃO E MELHORIA CONTÍNUA DA EDUCAÇÃO BÁSICA</t>
  </si>
  <si>
    <t xml:space="preserve">               2033 - Implementação da Modernização e Melhoria do Suporte Pedagógico e Gestão do Ensino Fundamental - Promover o ensino de qualidade</t>
  </si>
  <si>
    <t xml:space="preserve">                  216 - Transferência de Recursos do FUNDEB</t>
  </si>
  <si>
    <t xml:space="preserve">               2035 - Manutenção de Órgãos Colegiados (CONSELHO MUNICIPAL DE EDUCAÇÃO) - Garantir a legitimidade dos atos administrativos e pedagógicos da SME, escolas e creches.</t>
  </si>
  <si>
    <t xml:space="preserve">               2038 - Implementação da Alimentação Escolar para as escolas e creches - Garantir alimentação escolar (escolas e creches) para os alunos da rede municipal de Cuiabá, promovendo o desenvolvimento de hábitos de higiene e alimentação saudável, suprindo as necessidades nutricionais diárias do aluno, durante sua permanência na escola, através do fornecimento regular dos produtos alimentícios.</t>
  </si>
  <si>
    <t xml:space="preserve">                  208 - Transferência de Recursos do Fundo Nac. para o Desenv. do Ensino - FNDE</t>
  </si>
  <si>
    <t xml:space="preserve">               2039 - Expansão e Implementação do Programa Educação Integral - Contribuir para a formação integral de crianças, adolescentes e jovens da educação básica, buscando, ainda, o fortalecimento de seus vínculos familiares e comunitários.</t>
  </si>
  <si>
    <t xml:space="preserve">               2040 - Dinamizar a Manutenção dos Serviços de Transporte Escolar - Oferecer transporte de qualidade aos alunos do campo.</t>
  </si>
  <si>
    <t xml:space="preserve">               2043 - Dinamizar a Manutenção dos Serviços Administraticos Gerais - Manter as atividades da SME, das unidades escolares e creches</t>
  </si>
  <si>
    <t xml:space="preserve">               2044 - Formação e Desenvolvimento de Recursos Humanos - Garantir a melhoria da prática pedagógica e do ensino bem como a melhoria dos processos de gestão das escolas e creches.</t>
  </si>
  <si>
    <t xml:space="preserve">               2045 - Implantação do Projeto Avaliar - Fazer um diagnóstico do sistema educacional a partir dos princípios norteadores da política educacional para que se tenham elementos e insumos capazes de subsidiar a concepção e implantação de um sistema de avaliação da estrutura educacional do município.</t>
  </si>
  <si>
    <t xml:space="preserve">               2046 - Qualificar o Atendimento na Educação de Jovens Adultos e Idosos para Minimizar a Evasão Escolar - Garantir aos jovens adultos e idosos a elevação do nível de escolaridade, assegurando a permanência na escola, ampliando as possibilidades de trabalho e de maior renda. </t>
  </si>
  <si>
    <t xml:space="preserve">               2047 - Qualificar o Atendimento da Educação no Campo para Minimizar a Distorção de Idade/Ano - Assegurar aos alunos do campo o direito a uma educação de qualidade, respeitando sua diversidade cultural e assegurando a sua inclusão social.</t>
  </si>
  <si>
    <t xml:space="preserve">               2049 - Ampliação de Prédios Escolares - Assegurar o atendimento educacional à demanda da Rede Municipal.</t>
  </si>
  <si>
    <t xml:space="preserve">               2050 - Reforma de Predios Escolares - Oferecer padrões mínimos de qualidade das instalações para garantir o funcionamento às escolas e creches.</t>
  </si>
  <si>
    <t xml:space="preserve">               2051 - Construção de Prédios Escolares - Assegurar o atendimento da demanda escolar.</t>
  </si>
  <si>
    <t xml:space="preserve">               2052 - Formação Continuada para Técnicos da Rede Municipal de Educação - Assegurar a formação continuada aos Técnicos administrativos, multimeio didático, nutrição, infra-estrutura, vigilantes, visando fortalecer a atuação nas unidades de ensino.</t>
  </si>
  <si>
    <t xml:space="preserve">               2053 - Pagamentos aos Profissionais da Educação e Encargos Sociais - Garantir o pagamento dos salários aos Profissionais efetivos e contratados de acordo com a legislação vigente.</t>
  </si>
  <si>
    <t xml:space="preserve">               2055 - Repasses Financeiros para as Escolas - Efetuar repasses financeiros às escolas para a execução de pequenos reparos e aquisição de materiais de expediente, higiene e limpeza.</t>
  </si>
  <si>
    <t xml:space="preserve">               2058 - Implantar o Programa Escola Aberta - Visa proporcionar aos alunos da educação básica das escolas municipais (e as suas comunidades) espaços alternativos para atividades culturais e recreativas, nos fins de semana.</t>
  </si>
  <si>
    <t xml:space="preserve">               2163 - Pagamento aos Profissionais da Educação do Retroativo e Elevação de Nível - Regularização da situação funcional dos profissionais da educação relativas à elevação de nível e classe</t>
  </si>
  <si>
    <t xml:space="preserve">         362 - Ensino Médio</t>
  </si>
  <si>
    <t xml:space="preserve">               2059 - Implementar Ações de Suporte ao Ensino médio - Promover o desenvolvimento de ações pedagógicas e administrativas em parceria com a Secretaria de Estado de Educação- MT. </t>
  </si>
  <si>
    <t xml:space="preserve">         365 - Educação Infantil</t>
  </si>
  <si>
    <t xml:space="preserve">               2042 - Ampliar o Acesso e Qualificar o Atendimento de Crianças na Educação Infantil - Assegurar o atendimento com qualidade aos alunos da Educação Infantil nas creches e escolas.</t>
  </si>
  <si>
    <t xml:space="preserve">               2054 - Repasses Financeiros para as Creches Municipais - Efetuar repasses financeiros às creches para a execução de pequenos reparos e aquisição de materiais de expediente, higiene e limpeza.</t>
  </si>
  <si>
    <t xml:space="preserve">               2056 - Repasses Financeiros para as Creches Filantrópicas Conveniadas - Efetuar repasses financeiros às creches filantrópicas para a execução de pequenos reparos e aquisição de materiais de expediente, higiene e limpeza.</t>
  </si>
  <si>
    <t xml:space="preserve">               2048 - Ampliar o Atendimento da Eja com Formação de Turmas de Alfabetização - Reduzir o índice de pessoas não alfabetizadas em Cuiabá.</t>
  </si>
  <si>
    <t xml:space="preserve">               2057 - Implementar as Ações do Pró-jovem - Proporcionar a formação integral aos jovens, por meio de uma efetiva associação entre a formação básica, para a elevação da escolaridade e para a iniciação em qualificação profissional e participação cidadã.</t>
  </si>
  <si>
    <t xml:space="preserve">         367 - Educação Especial</t>
  </si>
  <si>
    <t xml:space="preserve">               2041 - Qualificar e Ampliar o Atendimento nas Escolas e Creches para alunos com Deficiências - Promover a inclusão dos alunos com deficiência, transtornos globais do desenvolvimento e altas habilidades, garantindo o seu direito à educação.</t>
  </si>
  <si>
    <t xml:space="preserve">               1000 - Pavimentação e Drenagem em Vias Públicas - Promover a pavimentação e drenagem das vias públicas do Município de Cuiabá</t>
  </si>
  <si>
    <t xml:space="preserve">                  120 - Transferência de Convênios com o Estado</t>
  </si>
  <si>
    <t xml:space="preserve">                  130 - Transferências Convênio com a União</t>
  </si>
  <si>
    <t xml:space="preserve">                  131 - CONVÊNIOS DO PAC</t>
  </si>
  <si>
    <t xml:space="preserve">               1001 - Manutenção do Sistema Viário Urbano e Rural - Manter as vias públicas do Município em perfeitas condições de uso.</t>
  </si>
  <si>
    <t xml:space="preserve">               1002 - Construção e Reforma de Pontes - Dar condições de trafegabilidade através da construção e reformas de obras de arte.</t>
  </si>
  <si>
    <t xml:space="preserve">               1019 - Obras e Serviços de Edificação Urbana e Rural - IMPLEMENTAR E MELHORAR OS EQUIPAMENTOS COMUNITÁRIOS URBANOS E RURAIS</t>
  </si>
  <si>
    <t xml:space="preserve">               1027 - Duplicação de Av. Antártica - Implantar avenida de ligação da Av. Lava Pés até o Sucuri, com extensão de 4 Km</t>
  </si>
  <si>
    <t xml:space="preserve">               1069 - Execução dos Projetos do Orçamento Participativo - Executar os projetos apresentados pela sociedade no processo do orçamento participativo</t>
  </si>
  <si>
    <t xml:space="preserve">               2145 - Elaboração de Estudos e Projetos - x</t>
  </si>
  <si>
    <t xml:space="preserve">               2156 - Manutenção de Veículos, Máquinas e Equipamentos Operacionais - Manter e conservar os veiculos, maquinas e equipamentos operacionais que excutam servicos de manutencao da infraestrura da cidade</t>
  </si>
  <si>
    <t xml:space="preserve">            0040 - COPA DO MUNDO 2014</t>
  </si>
  <si>
    <t xml:space="preserve">               1022 - Adequacao Viaria para a Copa 2014 - Restruturação do sistema de transporte coletivo e adequação viária com vista a acessibilidade </t>
  </si>
  <si>
    <t xml:space="preserve">            9001 - GUMITÁ</t>
  </si>
  <si>
    <t xml:space="preserve">               1008 - Desenvolvimento de Infra Estrutura Urbana no Vale do Gumitá - Melhorar as condições infraestruturais e expandir a oferta dos equipamentos urbanos</t>
  </si>
  <si>
    <t xml:space="preserve">                  196 - Operações de Crédito - FONPLATA</t>
  </si>
  <si>
    <t xml:space="preserve">               2013 - Manutenção de Limpeza Pública - Manutenção da limpeza pública</t>
  </si>
  <si>
    <t xml:space="preserve">               2023 - Coleta e Transporte de Resíduos Sólidos Urbanos - Ampliar a área de cobertura e eficiência dos serviços públicos de manejo de resíduos sólidos, com ênfase no encerramento de lixões, na redução, no reaproveitamento e na reciclagem de materiais, por meio da inclusão socioeconômica de catadores</t>
  </si>
  <si>
    <t xml:space="preserve">         512 - Saneamento Básico Urbano</t>
  </si>
  <si>
    <t xml:space="preserve">            0031 - SANEAMENTO BÁSICO</t>
  </si>
  <si>
    <t xml:space="preserve">               1006 - Implantação, Ampliação e Melhoria do Sistema de Abastecimento de Água - Promover o abastecimento de água tratada para a população do Município.</t>
  </si>
  <si>
    <t xml:space="preserve">               1007 - Implantação, Ampliação e Melhoria do Sistema de Esgotamento Sanitário - Atendimento de domicílios pelo Sistema de Esgotamento Sanitário.</t>
  </si>
  <si>
    <t xml:space="preserve">                  121 - Convênio do PAC - Estado</t>
  </si>
  <si>
    <t xml:space="preserve">                  204 - Serviços de Saneamento</t>
  </si>
  <si>
    <t xml:space="preserve">               2002 - Manutenção de Serviços de Transporte - aquisição de combustivel;  aquisição de peças e acessorios para veiculo;  serviço de manutenção, revisão e reparos em veiculos; aluguel de veiculo e obrigações tributaria</t>
  </si>
  <si>
    <t xml:space="preserve">               2071 - Manutenção das Atividades Operacionais dos Serviços de Saneamento - Atender as despesas opercaionais de manutenção dos sistema de abastecimento de água e esgotamento sanitário</t>
  </si>
  <si>
    <t xml:space="preserve">               2004 - Remuneração de Pessoal e Encargos Sociais - Promover o pagamento das despesas referente ao pessoal ativo e comissionado e os Encargos com Obrigação Patronal</t>
  </si>
  <si>
    <t xml:space="preserve">            0026 - ILUMINAÇÃO PÚBLICA</t>
  </si>
  <si>
    <t xml:space="preserve">               2121 - Encargos com Consumo Público de Energia - Manutenção do serviço de iluminação pública para a população.</t>
  </si>
  <si>
    <t xml:space="preserve">                  205 - Contribuições para o Custéio da Iluminação Pública</t>
  </si>
  <si>
    <t xml:space="preserve">               2122 - Expansão e Manutenção da Rede de Iluminação Pública - Ampliar e manter a rede de iluminação pública.</t>
  </si>
  <si>
    <t xml:space="preserve">               1025 - Construção de Moradias para o Gumitá - Construção de moradias para reassentamento das famílias residentes em área de risco no vale do Gumitá</t>
  </si>
  <si>
    <t xml:space="preserve">                  296 - Operações de Crédito - FONPLATA</t>
  </si>
  <si>
    <t xml:space="preserve">               1026 - Desenvolvimento Social no Vale do Gumitá - Melhorar as condições infraestruturais e expandir a oferta dos equipamentos urbanos</t>
  </si>
  <si>
    <t xml:space="preserve">               2148 - Gerenciamento do Programa Vale do Corrego Gumitá - Garantir o cumprimento das metas estabelecidas pelo Programa.</t>
  </si>
  <si>
    <t xml:space="preserve">               2001 - Manutenção e Conservação de Bens Imóveis - Proporciona condições aos setores no sentido de execução das tarefa programada por este órgão</t>
  </si>
  <si>
    <t xml:space="preserve">               2002 - Manutenção de Serviços de Transporte - Proporciona condições aos setores no sentido de execução das tarefa programada por este órgão</t>
  </si>
  <si>
    <t xml:space="preserve">               2003 - Manutenção de Serviços Administrativos Gerais - Proporciona condições aos setores no sentido de execução das tarefa programada por este órgão</t>
  </si>
  <si>
    <t xml:space="preserve">               2005 - Ações de Informática - Proporciona condições aos setores no sentido de execução das tarefa programada por este órgão</t>
  </si>
  <si>
    <t xml:space="preserve">         482 - Habitação Urbana</t>
  </si>
  <si>
    <t xml:space="preserve">            0027 - HABITAÇÃO POPULAR</t>
  </si>
  <si>
    <t xml:space="preserve">               1018 - Construção e Melhoria de Unidades Habitacionais - Ampliar o acesso da população carente à política habitacional e recuperação ambiental das áreas ocupadas irregularmente</t>
  </si>
  <si>
    <t xml:space="preserve">                  231 - CONVÊNIOS DO PAC</t>
  </si>
  <si>
    <t xml:space="preserve">               2126 - Regularização Fundiária - Regularização fundiária de loteamentos ocupados irregularmente, áreas verdes (de acordo com o plano diretor) e a titulação de seus ocupantes.</t>
  </si>
  <si>
    <t xml:space="preserve">               2064 - Manutenção dos Conselhos Tutelares - Dar apoio logístico necessário aos Conselhos Tutelares</t>
  </si>
  <si>
    <t xml:space="preserve">         241 - Assistência ao Idoso</t>
  </si>
  <si>
    <t xml:space="preserve">            0006 - GESTÃO E EXECUÇÃO DAS POLÍTICAS DE ASSISTÊNCIA SOCIAL</t>
  </si>
  <si>
    <t xml:space="preserve">               2083 - Atenção Social ao Idoso - Piso Variável II - Atender pessoas idosas, visando defesa da garantia de seus direitos, por meio de ações de carater preventivo e curativo respeitando sua autonomia e direito de cidadania.</t>
  </si>
  <si>
    <t xml:space="preserve">                  207 - Transferência de recursos do fundo Nacional de Assistência Social - FNAS</t>
  </si>
  <si>
    <t xml:space="preserve">         242 - Assistência ao Portador de Deficiência</t>
  </si>
  <si>
    <t xml:space="preserve">               2084 - Atenção Social às Pessoas com Deficiência - Atender pessoas com deficiência, visando defesa da garantia de seus direitos, por meio de ações de carater preventivo e curativo respeitando sua autonomia e direito de cidadania.</t>
  </si>
  <si>
    <t xml:space="preserve">         243 - Assistência à Criança e ao Adolescente</t>
  </si>
  <si>
    <t xml:space="preserve">               2081 - Manutenção do Programa Bolsa Família - Proporciona renda mínima para famílias que se encontram abaixo da linha da pobreza.</t>
  </si>
  <si>
    <t xml:space="preserve">               2085 - Manutenção do Programa Sentinelas / CREAS - Desenvolvimento de serviços multiprofissionais que executam ações especializadas de atendimento e proteção imediata à crianças e adolescentes vitimados pela exploração sexual.</t>
  </si>
  <si>
    <t xml:space="preserve">               2086 - Manutenção do Programa ProJovem - Atender jovens de 15 a 17 anos pertencentes a famílias beneficiárias do Programa Bolsa Família, ou em situação de risco social.</t>
  </si>
  <si>
    <t xml:space="preserve">               2087 - Implementação do Programa ASEF - Piso Variável II / Criança - Promover ações sócio-educativas de capacitação e promoção humana junto às famílias em situação de risco e vulnerabilidade social.</t>
  </si>
  <si>
    <t xml:space="preserve">               2088 - Implementação do Programa PETI - Proporcionar as crianças e adolescentes de 07 a 15 anos, a construção e qualificação para a formação integral de crianças e adolescentes.</t>
  </si>
  <si>
    <t xml:space="preserve">               2089 - Manutenção e Ampliação do Programa SIMININA - Atender meninas entre 04 a 14 anos em situção de vulnerabilidade social para seu pleno desenvolvimento social, emocional, cultural e físico. Propiciar as orientações necessárias para o pleno desenvolvimento da condição cidadã tornando-as SIMININAS.</t>
  </si>
  <si>
    <t xml:space="preserve">         244 - Assistência Comunitária</t>
  </si>
  <si>
    <t xml:space="preserve">               2010 - Manutenção de Órgãos Colegiados - prover os conselhos de condições de funcionalidade</t>
  </si>
  <si>
    <t xml:space="preserve">               2076 - Atendimento Integral à Família - PAIF - Fortalecerem os vínculos familiares e comunitários através da aplicação da capacidade de proteção social e de prevenção de situação de risco no território de abrangência do CRAS.</t>
  </si>
  <si>
    <t xml:space="preserve">               2077 - Manutenção e Reforma de Equipamentos Comunitários - Ampliar as Unidades de Serviço da Proteção Social Básica da Assistência Social - CRAS; Adequar as unidades existentes no bairro conforme diagnóstico realizado</t>
  </si>
  <si>
    <t xml:space="preserve">               2078 - Encargos com Benefícios Sociais - Atender aos usuários da Assistência Social em situação de extrema vulnerabilidade e risco social.</t>
  </si>
  <si>
    <t xml:space="preserve">               2079 - Implementação de Ação da Assistêncial Social - Conforme preconiza a NOB-RH, compete aos municípios: a capacitação e adequação do quadro funcional.</t>
  </si>
  <si>
    <t xml:space="preserve">               2080 - Implementação de Ação de Desenvolvimento Humano - Proporcionar aos Gestor Municipal do CadÚnico profissionais para realização das atividades no que tange a coleta de dados cadastrados.</t>
  </si>
  <si>
    <t xml:space="preserve">               2082 - Manutenção do Programa Abrigo (Alta Complexidade I e II) - Acolher pessoas em situação de vulnerabilidade e risco pessoal, cujos vínculos familiares estão rompidos.</t>
  </si>
  <si>
    <t xml:space="preserve">               1071 - Plano Horizontes de Aplicação de Recursos do Comitê Pró Infância - Financiar o Plano de Aplicação dos projetos do Comitê Pró Infância</t>
  </si>
  <si>
    <t xml:space="preserve">               2066 - Apoio aos Direitos da Criança e Adolescente - Implementar as ações voltadas para as crianças, adolescente e jovens</t>
  </si>
  <si>
    <t xml:space="preserve">               2093 - Atenção Social ao Idoso - Garantir os direitos da pessoa Idosa</t>
  </si>
  <si>
    <t xml:space="preserve">               2094 - Apoio aos Direitos da Pessoa com Deficiência - Garantir os direitos às Pessoas Portadoras de Necessidades Especiais</t>
  </si>
  <si>
    <t xml:space="preserve">               2070 - Ações de Investimento Social - Implementação de ações para fortalecimento de equipamentos sociais</t>
  </si>
  <si>
    <t xml:space="preserve">                  206 - Transsferência do fundo estadual de Investimento Social</t>
  </si>
  <si>
    <t xml:space="preserve">         391 - Patrimônio Histórico, Artístico e Arqueológico</t>
  </si>
  <si>
    <t xml:space="preserve">            0011 - PRESERVAÇÃO DO PATRIMÔNIO HISTÓRICO ARTÍSTICO E CULTRAL</t>
  </si>
  <si>
    <t xml:space="preserve">               2128 - Revitalizar e Presservar o Patrimônio Artístico e Histórico - Revitalizar o patrimônio cultural em centros urbanos, criando condições para a sua sustentabilidade</t>
  </si>
  <si>
    <t xml:space="preserve">         392 - Difusão Cultural</t>
  </si>
  <si>
    <t xml:space="preserve">            0010 - INCENTIVO ÀS ATIVIDADES CULTURAIS</t>
  </si>
  <si>
    <t xml:space="preserve">               2127 - Desenvolvimento de Atividades Culturais - Executar e garantir o desenvolvimento dos projetos e atividades culturais realizados e apoiados pela Secretaria Municipal de Cultura de Cuiabá.</t>
  </si>
  <si>
    <t xml:space="preserve">               2130 - Financiar Projetos Culturais - INCENTIVAR O FINANCIAMENTO DE PROJETOS PARA A IMPLEMENTAÇÃO DAS ATIVIDADES CULTURAIS , HISTÓRICO E ARTÍSTICO DO MUNICÍPIO.</t>
  </si>
  <si>
    <t xml:space="preserve">         661 - Promoção Industrial</t>
  </si>
  <si>
    <t xml:space="preserve">            0023 - DESENVOLVIMENTO DA INDÚSTRIA, COMÉRCIO E SERVIÇOS</t>
  </si>
  <si>
    <t xml:space="preserve">               2074 - Atração de Investimentos - Atrair investimentos produtivos para o Municipio de Cuiabá, gerarando emprego e renda nos negócios de caráter privado</t>
  </si>
  <si>
    <t xml:space="preserve">               2075 - Divulgação da Marca "CUAIBÁ" - Regularizar o comércio informal no Municipio de Cuiabá, gerarando emprego e renda.</t>
  </si>
  <si>
    <t xml:space="preserve">         601 - Promoção da Produção Vegetal</t>
  </si>
  <si>
    <t xml:space="preserve">            0022 - DESENVOLVIMENTO DA AGRICULTURA E MELHORIA DO ABASTECIMENTO</t>
  </si>
  <si>
    <t xml:space="preserve">               2090 - Aquisição de Insumos e Infraestrutura para a Agricultura Familiar - DESENVOLVER A AGRICULTURA, PECUÁRIA E ABASTECIMENTO NO MUNICIPIO</t>
  </si>
  <si>
    <t xml:space="preserve">         604 - Defesa Sanitária Animal</t>
  </si>
  <si>
    <t xml:space="preserve">               2092 - Manutenção do Serviços de Inspeção Municipal - DAR CERTIFICAÇÃO AOS PRODUTOS DE ORIGEM ANIMAL INDUSTRIALIZADOS, GARANTINDOA SEGURANÇA ALIMENTAR NUTRICIONAL.</t>
  </si>
  <si>
    <t xml:space="preserve">         606 - Extensão Rural</t>
  </si>
  <si>
    <t xml:space="preserve">               2091 - Manutenção de Veículos e Patrulha Agrícola - DESENVOLVER A AGRICULTURA, PECUÁRIA E ABASTECIMENTO NO MUNICIPIOPREPARO E CONSERVAÇÃO DAS AREAS PÁRA PLANTIO.(GRADAGEM,ARAGEM,DISTR. DE CALCÁRIO) E TRANSPORTE.</t>
  </si>
  <si>
    <t xml:space="preserve">         333 - Empregabilidade</t>
  </si>
  <si>
    <t xml:space="preserve">            0019 - GERAÇÃO DE EMPREGO E RENDA</t>
  </si>
  <si>
    <t xml:space="preserve">               1015 - Progrma de Auxilio Desemprego e Capacitacao Profissional - PROPORCIONAR AOS JOVENS E ADULTOS, PÓS CAPACITAÇÃO A INSERÇÃO NO MERCADO DE TRABALHO.</t>
  </si>
  <si>
    <t xml:space="preserve">               1016 - Manutenção do programa Pró Jovem - PROPORCIONAR AOS JOVENS ENTRE 19 A 29 ANOS, CAPACITAÇÃO PROFISSIONAL COM A INSERÇÃO DE 30 % NO MERCADO DE TRABALHO.</t>
  </si>
  <si>
    <t xml:space="preserve">               1017 - Intermediação de Mão de Obra, Qualificação e Seguro Desemprego - QUALIFICAR , INTERMEDIAR TRABALHADORSE JUNTO AO MERCADO DE TRABALHO E GARANTIR O SEGURO DESEMPREGO.</t>
  </si>
  <si>
    <t xml:space="preserve">         334 - Fomento ao Trabalho</t>
  </si>
  <si>
    <t xml:space="preserve">               2124 - Microcrédito Produtivo - PROPORCIONAR AOS MICROS, PEQUENOS EMPRESARIOS E PESSOAS FISICAS QUE PRETENDEM EMPREENDER.</t>
  </si>
  <si>
    <t xml:space="preserve">               2061 - Despesas Decorrentes da Lei do Passe Livre aos Estudantes - Dar condições de utilização do Passe Livre aos Estudantes</t>
  </si>
  <si>
    <t xml:space="preserve">                  203 - Multas de Trânsito</t>
  </si>
  <si>
    <t xml:space="preserve">         128 - Formação de Recursos Humanos</t>
  </si>
  <si>
    <t xml:space="preserve">            0015 - ADMINISTRAÇÃO E DESENVOLVIMENTO DE RECURSOS HUMANOS</t>
  </si>
  <si>
    <t xml:space="preserve">               2007 - Capacitação de Recursos Humanos - Acompanhar e incentivar o servidor em sua carreira no setor público, atentando para sua capacitação.</t>
  </si>
  <si>
    <t xml:space="preserve">         453 - Transportes Coletivos Urbanos</t>
  </si>
  <si>
    <t xml:space="preserve">            0029 - MOBILIDADE URBANA</t>
  </si>
  <si>
    <t xml:space="preserve">               2028 - Implantação de Corredor Segregado - Implantar corredor para maior fluxo do ônibus</t>
  </si>
  <si>
    <t xml:space="preserve">               2029 - Implantação de Abrigos e Passarelas - Construção e reforma de abrigos e passarelas</t>
  </si>
  <si>
    <t xml:space="preserve">               2030 - Implantação de Estação de Transbordo - Implantar Estação de Transbordo </t>
  </si>
  <si>
    <t xml:space="preserve">               2031 - Implantação e Reforma de Terminais - Implantar Terminais</t>
  </si>
  <si>
    <t xml:space="preserve">         782 - Transporte Rodoviário</t>
  </si>
  <si>
    <t xml:space="preserve">               2032 - Construção e Demolição de Redutores de Velocidade - CONTRUÇÃO DE REDUTORES DE VELOCIDADE E DEMOLIÇÃO DEOS REDUTORES COM IRREGULARIDADES</t>
  </si>
  <si>
    <t xml:space="preserve">               2034 - Implantação de Sinalização Viária - Implantar Sinalização Horizontal , Vertical e Indicativa</t>
  </si>
  <si>
    <t xml:space="preserve">               2036 - Ações e Programas de Trânsito - Implantar projetos de adequação viária, semafória e Educação parao Trânsito e Consultoria </t>
  </si>
  <si>
    <t xml:space="preserve">            0036 - GESTÃO DO SUS</t>
  </si>
  <si>
    <t xml:space="preserve">               2010 - Manutenção de Órgãos Colegiados - Manutenção do Conselho Municipal de Saúde</t>
  </si>
  <si>
    <t xml:space="preserve">                  213 - Transferência do SUS - remuneração dos serviços produzidos pela rede própria e complementar</t>
  </si>
  <si>
    <t xml:space="preserve">               2105 - Manter Farmácia Popular no Município de Cuiabá - Ofertar a comunidade medicamentos básicos com baixo custo.</t>
  </si>
  <si>
    <t xml:space="preserve">                  210 - transferência do SUS/União - repasse fundo a fundo</t>
  </si>
  <si>
    <t xml:space="preserve">               2107 - Remuneração de Pessoal e Encargos Sociais - Desenvolver Ações de Valorização dos Trabalhadores do SUS</t>
  </si>
  <si>
    <t xml:space="preserve">               2114 - Manutenção e Apoio Administrativo - Dar suporte às ações finalísticas </t>
  </si>
  <si>
    <t xml:space="preserve">               2115 - Convênios na Área de Saúde - Conhecer o grau de satisfação do usuário.</t>
  </si>
  <si>
    <t xml:space="preserve">         301 - Atenção Básica</t>
  </si>
  <si>
    <t xml:space="preserve">            0032 - ATENÇÃO BÁSICA À SAÚDE</t>
  </si>
  <si>
    <t xml:space="preserve">               2095 - Implementar a Assistência de Atenção Básica no Município de Cuiabá - Promover e assistir a população com ações básicas em saúde.</t>
  </si>
  <si>
    <t xml:space="preserve">                  211 - Transferência do SUS/Estado - repasse fundo a fundo</t>
  </si>
  <si>
    <t xml:space="preserve">               2097 - Implementar a Assistência a Saúde Bucal no Município de Cuiabá - Assistir a população com procedimentos odontológicos.</t>
  </si>
  <si>
    <t xml:space="preserve">               2098 - Prestar Assistência em Atenção Básica e Especializada em Saúde aos Alunos da Rede Municipal de Educação. - Contribuir para formação integral dos estudantes e promover a saúde dessa população.</t>
  </si>
  <si>
    <t xml:space="preserve">               2160 - Fornecimento de Protetor Solar para Servidores do Município que Prestam Serviços Expostos ao Sol - Proteger os servidores municipais de doenças provocadas pela exposição solar</t>
  </si>
  <si>
    <t xml:space="preserve">         302 - Assistência Hospitalar e Ambulatorial</t>
  </si>
  <si>
    <t xml:space="preserve">            0033 - ATENÇÃO DE MÉDIA E ALTA COMPLEXIDADE</t>
  </si>
  <si>
    <t xml:space="preserve">               2099 - Implementar a Assistência Ambulatorial Especializada no Município de Cuiabá - Assistir a população com serviços ambulatoriais especializados</t>
  </si>
  <si>
    <t xml:space="preserve">               2100 - Implementar a Assistência Hospitalar no Município de Cuiabá - Assistir a população com serviços hospitalares.</t>
  </si>
  <si>
    <t xml:space="preserve">         303 - Suporte Profilático e Terapêutico</t>
  </si>
  <si>
    <t xml:space="preserve">            0035 - ASSISTÊNCIA FARMACÊUTICA</t>
  </si>
  <si>
    <t xml:space="preserve">               2106 - Atender à População com Medicamentos Básicos e de Alto Custo - Ofertar medicamentos aos usuários do SUS</t>
  </si>
  <si>
    <t xml:space="preserve">         304 - Vigilância Sanitária</t>
  </si>
  <si>
    <t xml:space="preserve">            034 - VIGILÂNCIA EM SAÚDE</t>
  </si>
  <si>
    <t xml:space="preserve">               2102 - Realizar ações de Vigilância Sanitária em Cuiabá - Promover a saúde e prevenir a ocorrência de doenças (imunopreveníveis e infectocontagiosas) e outros agravos na população.</t>
  </si>
  <si>
    <t xml:space="preserve">         305 - Vigilância Epidemiológica</t>
  </si>
  <si>
    <t xml:space="preserve">               2101 - Manutenção das Ações de Vigilância Epidemiológica - Promover à saúde e prevenir a ocorrência de doenças (imunopreveníveis e infectocontagiosas) e outros agravos na população.</t>
  </si>
  <si>
    <t xml:space="preserve">               2110 - Implementação da Vigilância DST/Aids - Garantir meios para que as ações e serviços SUS/ Cuiabá sejam realizados.</t>
  </si>
  <si>
    <t xml:space="preserve">               2112 - implementar Ações de Saúde do Trabalhador - Manter Ações de Saúde do Trabalhador</t>
  </si>
  <si>
    <t xml:space="preserve">               2003 - Manutenção de Serviços Administrativos Gerais -Criar condições necessárias para a manutenção dos serviços gerais do órgão</t>
  </si>
  <si>
    <t xml:space="preserve">               2004 - Remuneração de Pessoal e Encargos Sociais - Promover e manter obrigações com Pessoal e Encargos dos Servidores Ativo</t>
  </si>
  <si>
    <t xml:space="preserve">         131 - Comunicação Social</t>
  </si>
  <si>
    <t xml:space="preserve">            0020 - INTEGRADO DE CIDADANIA</t>
  </si>
  <si>
    <t xml:space="preserve">               2009 - Divulgação Institucional - Promover a divulgação das ações da Prefeitura Municipal de Cuiabá</t>
  </si>
  <si>
    <t xml:space="preserve">         422 - Direitos Individuais, Coletivos e Difusos</t>
  </si>
  <si>
    <t xml:space="preserve">               2006 - Cidadania Ativa - Estimular a partiiapção e controle social dos serviços e obras governamentais ou em regime de concessão; capacitar lideranças populares e representantes de entidades da sociedade civil organizadas no acompanhamento e controle das ações públicas;</t>
  </si>
  <si>
    <t xml:space="preserve">         181 - Policiamento</t>
  </si>
  <si>
    <t xml:space="preserve">               2025 - Ações de Segurança Pública - Redução da violencia e da criminalidade em áreas e prédios públicos.</t>
  </si>
  <si>
    <t xml:space="preserve">               2026 - Liberdade Assistida - Promover o atendimento à crianças e adolescentes com serviços de reintegração social.</t>
  </si>
  <si>
    <t xml:space="preserve">         812 - Desporto Comunitário</t>
  </si>
  <si>
    <t xml:space="preserve">            0012 - DESENVOLVIMENTO DO DESPORTO E LAZER</t>
  </si>
  <si>
    <t xml:space="preserve">               2027 - Desenvolvimento de Atividades do Desporto e do Lazer - Garantir o acesso à prática do Desporto e do Lazer, a Comunidade Cuiabana.</t>
  </si>
  <si>
    <t xml:space="preserve">               2062 - Manutenção das Ações do Fundo de Desenvolvimento do Desporto Municipal - Financiamento de Projetos Desportivos.</t>
  </si>
  <si>
    <t xml:space="preserve">               2063 - Manutenção das Ações do Fundo Municipal de Defesa do Consumidor - Garantir a Legislação de Defesa ao Consumidor.</t>
  </si>
  <si>
    <t xml:space="preserve">               2072 - Despesas com Pessoal e Encargos Sociais da PRODECAP S/A - Promover o pagamento das despesas referentes ao pessoal ativo e encargos sociais</t>
  </si>
  <si>
    <t xml:space="preserve">               2119 - Capacitação de Recursos Humanos - Capacitar os servidores da área de RH da Administração Municipal</t>
  </si>
  <si>
    <t xml:space="preserve">            0017 - MODERNIZAÇÃO INSTITUCIONAL</t>
  </si>
  <si>
    <t xml:space="preserve">               2144 - Implementação de Ações de Modernização Institucional - Implementar as ações de modernização institucional .</t>
  </si>
  <si>
    <t xml:space="preserve">            0044 - MODERNIZACAO INSTITUCIONAL</t>
  </si>
  <si>
    <t xml:space="preserve">               2118 - Gestão de Recursos Humanos - Difundir e internalizar o modelo de gestão de pessoas em toda a administração municipal</t>
  </si>
  <si>
    <t xml:space="preserve">            0045 - GESTAO DE PATRIMONIO E SERVICOS</t>
  </si>
  <si>
    <t xml:space="preserve">               2157 - Executar as Acoes de Gestao do Patrimonio Publico Municipal - Assegurar a a coordenação e a orientação para a gestão patrimonial e de serviços no âmbito da Administração , visando a redução dos gastos e a racionalização do seu uso. </t>
  </si>
  <si>
    <t xml:space="preserve">         126 - Tecnologia da Informação</t>
  </si>
  <si>
    <t xml:space="preserve">            0016 - GESTÃO DA POLÍTICA DE TECNOLOGIA E COMUNICAÇÃO</t>
  </si>
  <si>
    <t xml:space="preserve">               2065 - Gestão e Desenvolvimento da Tecnologia de Informação e Comunicação - Coordenar o planejamento e a formulação de políticas setoriais e a avaliação e controle dos programas na área de tecnologia e inovação</t>
  </si>
  <si>
    <t xml:space="preserve">               2096 - Encargos com o PASEP - Assegurar ao Servidor Público o usufruir do patrimônio individual progressivo</t>
  </si>
  <si>
    <t xml:space="preserve">               2113 - Encargos com Tarifas Diversas - Pagamento de despesas com tarifa bancária</t>
  </si>
  <si>
    <t xml:space="preserve">            0041 - PNAFM - PROGRAMA NACIONAL DE ADMINSITRAÇÃO PARA MUNICÍPIO</t>
  </si>
  <si>
    <t xml:space="preserve">               2141 - Programa Nacional de Apoio à Gestão Administrativa e Fiscal dos Municipios Brasileiros - PNAFM - Promover o equilibrio fiscal e a melhoria continua da qualidade dos gastos públicos através da reestruturação e modernização institucional e da valorização dos recursos humanos visando o atendimento efetivo ao cliente - Cidadão.</t>
  </si>
  <si>
    <t xml:space="preserve">                  194 - Operações de Créditos Interna - PNAFM</t>
  </si>
  <si>
    <t xml:space="preserve">         843 - Serviço da Dívida Interna</t>
  </si>
  <si>
    <t xml:space="preserve">               0004 - Encargos com a Dívida Pública - Pagamento da dívida </t>
  </si>
  <si>
    <t xml:space="preserve">         999 - RESERVA DE CONTINGÊNCIA</t>
  </si>
  <si>
    <t xml:space="preserve">            9000 - RESERVA DE CONTIGÊNCIA</t>
  </si>
  <si>
    <t xml:space="preserve">               9999 - Reserva de Contingência - a reserva de contingência atenderá passivos contingentes e outros riscos e eventos fiscais imprevistos.</t>
  </si>
  <si>
    <t xml:space="preserve">   1071 - Plano Horizontes de Aplicação de Recursos do Comitê Pró Infância</t>
  </si>
  <si>
    <t xml:space="preserve">   2083 - Atenção Social ao Idoso - Piso Variável II</t>
  </si>
  <si>
    <t xml:space="preserve">   2087 - Implementação do Programa ASEF - Piso Variável II / Criança</t>
  </si>
  <si>
    <t xml:space="preserve">   2160 - Fornecimento de Protetor Solar para Servidores do Município que Prestam Serviços Expostos ao Sol</t>
  </si>
  <si>
    <t>01101 - Câmara Municipal de Cuiabá</t>
  </si>
  <si>
    <t xml:space="preserve">   01 - LEGISLATIVA</t>
  </si>
  <si>
    <t xml:space="preserve">      031 - Ação Legislativa</t>
  </si>
  <si>
    <t xml:space="preserve">         0001 - EXECUÇÃO DO PROCESSO LEGISLATIVO</t>
  </si>
  <si>
    <t xml:space="preserve">            2001 - Manutenção e Conservação de Bens Imóveis</t>
  </si>
  <si>
    <t xml:space="preserve">            2002 - Manutenção de Serviços de Transporte</t>
  </si>
  <si>
    <t xml:space="preserve">            2003 - Manutenção de Serviços Administrativos Gerais</t>
  </si>
  <si>
    <t xml:space="preserve">            2005 - Ações de Informática</t>
  </si>
  <si>
    <t xml:space="preserve">            2009 - Divulgação Institucional</t>
  </si>
  <si>
    <t>02101 - Secretaria Municipal de Governo</t>
  </si>
  <si>
    <t xml:space="preserve">   04 - ADMINISTRAÇÃO</t>
  </si>
  <si>
    <t xml:space="preserve">      122 - Administração Geral</t>
  </si>
  <si>
    <t xml:space="preserve">         0014 - APOIO ADMINISTRATIVO</t>
  </si>
  <si>
    <t xml:space="preserve">            2022 - Manutenção do Consórcio Intermunicipal de Desenvolvimento do Vale do Rio Cuiabá</t>
  </si>
  <si>
    <t xml:space="preserve">   23 - COMÉRCIO E SERVIÇOS</t>
  </si>
  <si>
    <t xml:space="preserve">      695 - Turismo</t>
  </si>
  <si>
    <t xml:space="preserve">         0021 - DESENVOLVIMENTO DO TURISMO</t>
  </si>
  <si>
    <t xml:space="preserve">            2132 - Operacionalização e Manutenção de Serviços de Turismo</t>
  </si>
  <si>
    <t xml:space="preserve">            2133 - Apoio as Atividades de Marketing Promocional</t>
  </si>
  <si>
    <t>03101 - Auditoria e Controle Interno</t>
  </si>
  <si>
    <t xml:space="preserve">      124 - Controle Interno</t>
  </si>
  <si>
    <t xml:space="preserve">            2016 - Auditar e Controlar a Arrecadação e Aplicação dos Recursos Públicos Municipais</t>
  </si>
  <si>
    <t>04101 - Procuradoria Geral do Município</t>
  </si>
  <si>
    <t xml:space="preserve">   28 - ENCARGOS ESPECIAIS</t>
  </si>
  <si>
    <t xml:space="preserve">      846 - Outros Encargos Especiais</t>
  </si>
  <si>
    <t xml:space="preserve">         0998 - OPERAÇÕES ESPECIAIS</t>
  </si>
  <si>
    <t xml:space="preserve">            0001 - Encargos Decorrentes de Processos Judiciais</t>
  </si>
  <si>
    <t>06101 - Secretaria Municipal de Planejamento, Orçamento e Gestão</t>
  </si>
  <si>
    <t>06201 - Fundação Instituto de Pesquisas e Desenvolvimento Urbano</t>
  </si>
  <si>
    <t xml:space="preserve">   15 - URBANISMO</t>
  </si>
  <si>
    <t xml:space="preserve">      451 - Infra-Estrutura Urbana</t>
  </si>
  <si>
    <t xml:space="preserve">         0042 - PLANEJAMENTO MUNICIPAL</t>
  </si>
  <si>
    <t xml:space="preserve">            2145 - Elaboração de Estudos e Projetos</t>
  </si>
  <si>
    <t>07101 - Secretaria Municipal de Finanças</t>
  </si>
  <si>
    <t xml:space="preserve">            2010 - Manutenção de Órgãos Colegiados</t>
  </si>
  <si>
    <t xml:space="preserve">      129 - Administração de Receitas</t>
  </si>
  <si>
    <t xml:space="preserve">         0013 - GESTÃO TRIBUTÁRIA E FISCAL</t>
  </si>
  <si>
    <t xml:space="preserve">            2125 - Gestão da Arrecadação Tributária </t>
  </si>
  <si>
    <t>08101 - Secretaria Municipal de Meio Ambiente e Desenvolvimento Urbano</t>
  </si>
  <si>
    <t xml:space="preserve">      452 - Serviços Urbanos</t>
  </si>
  <si>
    <t xml:space="preserve">         0025 - EXPANSÃO E MELHORIA DA INFRA-ESTRUTURA</t>
  </si>
  <si>
    <t xml:space="preserve">            2139 - Manutenção de Parques e Jardins    </t>
  </si>
  <si>
    <t xml:space="preserve">   18 - GESTÃO AMBIENTAL</t>
  </si>
  <si>
    <t xml:space="preserve">      541 - Preservação e Conservação Ambiental</t>
  </si>
  <si>
    <t xml:space="preserve">         0024 - GESTÃO AMBIENTAL</t>
  </si>
  <si>
    <t xml:space="preserve">            2136 - Manutenção das Atividades do Meio Ambiente       </t>
  </si>
  <si>
    <t xml:space="preserve">      542 - Controle Ambiental</t>
  </si>
  <si>
    <t xml:space="preserve">            2134 - Manutenção da Educação Ambiental     </t>
  </si>
  <si>
    <t xml:space="preserve">            2135 - Realização de Cadastro e Fiscalização de Atividades dos Ambulantes</t>
  </si>
  <si>
    <t xml:space="preserve">            2149 - Implantação de Projetos de Capacitação e Estruturação da Fiscalização</t>
  </si>
  <si>
    <t xml:space="preserve">            2150 - Manutenção do Aquário Municipal</t>
  </si>
  <si>
    <t xml:space="preserve">            2151 - Manutenção do Horto Florestal "Tote Garcia"</t>
  </si>
  <si>
    <t xml:space="preserve">            2153 - Manutenção do FUMDUR</t>
  </si>
  <si>
    <t xml:space="preserve">            2154 - Sistematização e Monitoramento da Fiscalização</t>
  </si>
  <si>
    <t xml:space="preserve">            2155 - Projeto Quadrante de Combate a Queimadas Urbanas </t>
  </si>
  <si>
    <t xml:space="preserve">   12 - EDUCAÇÃO</t>
  </si>
  <si>
    <t xml:space="preserve">      366 - Educação de Jovens e Adultos</t>
  </si>
  <si>
    <t xml:space="preserve">         0004 - EXPANSÃO DA EDUCAÇÃO PARA OUTROS NÍVEIS DE ENSINO</t>
  </si>
  <si>
    <t xml:space="preserve">            2008 - Manutenção e Expansão da Educação Técnica e Profissionalizante</t>
  </si>
  <si>
    <t xml:space="preserve">            2011 - Manutenção e Expansão do Cursinho Pré-Vestibular - Cuiabá-Vest</t>
  </si>
  <si>
    <t xml:space="preserve">            2012 - Manutenção e Expansão da Universidade Popular</t>
  </si>
  <si>
    <t xml:space="preserve">      361 - Ensino Fundamental</t>
  </si>
  <si>
    <t xml:space="preserve">         0003 - EXPANSÃO E MELHORIA CONTÍNUA DA EDUCAÇÃO BÁSICA</t>
  </si>
  <si>
    <t xml:space="preserve">            2033 - Implementação da Modernização e Melhoria do Suporte Pedagógico e Gestão do Ensino Fundamental</t>
  </si>
  <si>
    <t xml:space="preserve">            2035 - Manutenção de Órgãos Colegiados (CONSELHO MUNICIPAL DE EDUCAÇÃO)</t>
  </si>
  <si>
    <t xml:space="preserve">            2038 - Implementação da Alimentação Escolar para as escolas e creches</t>
  </si>
  <si>
    <t xml:space="preserve">            2039 - Expansão e Implementação do Programa Educação Integral</t>
  </si>
  <si>
    <t xml:space="preserve">            2040 - Dinamizar a Manutenção dos Serviços de Transporte Escolar</t>
  </si>
  <si>
    <t xml:space="preserve">            2043 - Dinamizar a Manutenção dos Serviços Administraticos Gerais</t>
  </si>
  <si>
    <t xml:space="preserve">            2044 - Formação e Desenvolvimento de Recursos Humanos</t>
  </si>
  <si>
    <t xml:space="preserve">            2045 - Implantação do Projeto Avaliar</t>
  </si>
  <si>
    <t xml:space="preserve">            2046 - Qualificar o Atendimento na Educação de Jovens Adultos e Idosos para Minimizar a Evasão Escolar </t>
  </si>
  <si>
    <t xml:space="preserve">            2047 - Qualificar o Atendimento da Educação no Campo para Minimizar a Distorção de Idade/Ano</t>
  </si>
  <si>
    <t xml:space="preserve">            2049 - Ampliação de Prédios Escolares</t>
  </si>
  <si>
    <t xml:space="preserve">            2050 - Reforma de Predios Escolares</t>
  </si>
  <si>
    <t xml:space="preserve">            2051 - Construção de Prédios Escolares</t>
  </si>
  <si>
    <t xml:space="preserve">            2052 - Formação Continuada para Técnicos da Rede Municipal de Educação</t>
  </si>
  <si>
    <t xml:space="preserve">            2058 - Implantar o Programa Escola Aberta</t>
  </si>
  <si>
    <t xml:space="preserve">      362 - Ensino Médio</t>
  </si>
  <si>
    <t xml:space="preserve">            2059 - Implementar Ações de Suporte ao Ensino médio</t>
  </si>
  <si>
    <t xml:space="preserve">      365 - Educação Infantil</t>
  </si>
  <si>
    <t xml:space="preserve">            2042 - Ampliar o Acesso e Qualificar o Atendimento de Crianças na Educação Infantil</t>
  </si>
  <si>
    <t xml:space="preserve">            2054 - Repasses Financeiros para as Creches Municipais</t>
  </si>
  <si>
    <t xml:space="preserve">            2048 - Ampliar o Atendimento da Eja com Formação de Turmas de Alfabetização</t>
  </si>
  <si>
    <t xml:space="preserve">            2057 - Implementar as Ações do Pró-jovem</t>
  </si>
  <si>
    <t xml:space="preserve">      367 - Educação Especial</t>
  </si>
  <si>
    <t xml:space="preserve">            2041 - Qualificar e Ampliar o Atendimento nas Escolas e Creches para alunos com Deficiências </t>
  </si>
  <si>
    <t>10101 - Secretaria Municipal de Infra-Estrutura</t>
  </si>
  <si>
    <t xml:space="preserve">            1000 - Pavimentação e Drenagem em Vias Públicas</t>
  </si>
  <si>
    <t xml:space="preserve">            1001 - Manutenção do Sistema Viário Urbano e Rural</t>
  </si>
  <si>
    <t xml:space="preserve">            1002 - Construção e Reforma de Pontes</t>
  </si>
  <si>
    <t xml:space="preserve">            1019 - Obras e Serviços de Edificação Urbana e Rural</t>
  </si>
  <si>
    <t xml:space="preserve">            1027 - Duplicação de Av. Antártica</t>
  </si>
  <si>
    <t xml:space="preserve">            1069 - Execução dos Projetos do Orçamento Participativo</t>
  </si>
  <si>
    <t xml:space="preserve">            2156 - Manutenção de Veículos, Máquinas e Equipamentos Operacionais</t>
  </si>
  <si>
    <t xml:space="preserve">         0040 - COPA DO MUNDO 2014</t>
  </si>
  <si>
    <t xml:space="preserve">            1022 - Adequacao Viaria para a Copa 2014</t>
  </si>
  <si>
    <t xml:space="preserve">         9001 - GUMITÁ</t>
  </si>
  <si>
    <t xml:space="preserve">            1008 - Desenvolvimento de Infra Estrutura Urbana no Vale do Gumitá</t>
  </si>
  <si>
    <t xml:space="preserve">            2013 - Manutenção de Limpeza Pública</t>
  </si>
  <si>
    <t xml:space="preserve">            2023 - Coleta e Transporte de Resíduos Sólidos Urbanos</t>
  </si>
  <si>
    <t xml:space="preserve">   17 - SANEAMENTO</t>
  </si>
  <si>
    <t xml:space="preserve">      512 - Saneamento Básico Urbano</t>
  </si>
  <si>
    <t xml:space="preserve">         0031 - SANEAMENTO BÁSICO</t>
  </si>
  <si>
    <t xml:space="preserve">            1006 - Implantação, Ampliação e Melhoria do Sistema de Abastecimento de Água</t>
  </si>
  <si>
    <t xml:space="preserve">            1007 - Implantação, Ampliação e Melhoria do Sistema de Esgotamento Sanitário</t>
  </si>
  <si>
    <t xml:space="preserve">            2071 - Manutenção das Atividades Operacionais dos Serviços de Saneamento</t>
  </si>
  <si>
    <t xml:space="preserve">         0026 - ILUMINAÇÃO PÚBLICA</t>
  </si>
  <si>
    <t xml:space="preserve">            2121 - Encargos com Consumo Público de Energia</t>
  </si>
  <si>
    <t xml:space="preserve">            2122 - Expansão e Manutenção da Rede de Iluminação Pública</t>
  </si>
  <si>
    <t xml:space="preserve">            1025 - Construção de Moradias para o Gumitá</t>
  </si>
  <si>
    <t xml:space="preserve">            1026 - Desenvolvimento Social no Vale do Gumitá</t>
  </si>
  <si>
    <t xml:space="preserve">            2148 - Gerenciamento do Programa Vale do Corrego Gumitá</t>
  </si>
  <si>
    <t xml:space="preserve">   16 - HABITAÇÃO</t>
  </si>
  <si>
    <t xml:space="preserve">      482 - Habitação Urbana</t>
  </si>
  <si>
    <t xml:space="preserve">         0027 - HABITAÇÃO POPULAR</t>
  </si>
  <si>
    <t xml:space="preserve">            1018 - Construção e Melhoria de Unidades Habitacionais</t>
  </si>
  <si>
    <t xml:space="preserve">         0028 - REGULARIZAÇÃO FUNDIÁRIA</t>
  </si>
  <si>
    <t xml:space="preserve">            2126 - Regularização Fundiária</t>
  </si>
  <si>
    <t>11101 - Secretaria Municipal de Assistência Social e Desenvolvimento Humano</t>
  </si>
  <si>
    <t xml:space="preserve">   08 - ASSISTÊNCIA SOCIAL</t>
  </si>
  <si>
    <t xml:space="preserve">            2064 - Manutenção dos Conselhos Tutelares</t>
  </si>
  <si>
    <t xml:space="preserve">      241 - Assistência ao Idoso</t>
  </si>
  <si>
    <t xml:space="preserve">         0006 - GESTÃO E EXECUÇÃO DAS POLÍTICAS DE ASSISTÊNCIA SOCIAL</t>
  </si>
  <si>
    <t xml:space="preserve">            2083 - Atenção Social ao Idoso - Piso Variável II</t>
  </si>
  <si>
    <t xml:space="preserve">      242 - Assistência ao Portador de Deficiência</t>
  </si>
  <si>
    <t xml:space="preserve">            2084 - Atenção Social às Pessoas com Deficiência</t>
  </si>
  <si>
    <t xml:space="preserve">      243 - Assistência à Criança e ao Adolescente</t>
  </si>
  <si>
    <t xml:space="preserve">            2081 - Manutenção do Programa Bolsa Família</t>
  </si>
  <si>
    <t xml:space="preserve">            2085 - Manutenção do Programa Sentinelas / CREAS</t>
  </si>
  <si>
    <t xml:space="preserve">            2086 - Manutenção do Programa ProJovem</t>
  </si>
  <si>
    <t xml:space="preserve">            2087 - Implementação do Programa ASEF - Piso Variável II / Criança</t>
  </si>
  <si>
    <t xml:space="preserve">            2088 - Implementação do Programa PETI</t>
  </si>
  <si>
    <t xml:space="preserve">            2089 - Manutenção e Ampliação do Programa SIMININA</t>
  </si>
  <si>
    <t xml:space="preserve">      244 - Assistência Comunitária</t>
  </si>
  <si>
    <t xml:space="preserve">            2076 - Atendimento Integral à Família - PAIF</t>
  </si>
  <si>
    <t xml:space="preserve">            2077 - Manutenção e Reforma de Equipamentos Comunitários</t>
  </si>
  <si>
    <t xml:space="preserve">            2079 - Implementação de Ação da Assistêncial Social</t>
  </si>
  <si>
    <t xml:space="preserve">            2080 - Implementação de Ação de Desenvolvimento Humano</t>
  </si>
  <si>
    <t xml:space="preserve">            2082 - Manutenção do Programa Abrigo (Alta Complexidade I e II)</t>
  </si>
  <si>
    <t xml:space="preserve">            2066 - Apoio aos Direitos da Criança e Adolescente</t>
  </si>
  <si>
    <t xml:space="preserve">            2093 - Atenção Social ao Idoso</t>
  </si>
  <si>
    <t xml:space="preserve">            2094 - Apoio aos Direitos da Pessoa com Deficiência</t>
  </si>
  <si>
    <t xml:space="preserve">            2070 - Ações de Investimento Social</t>
  </si>
  <si>
    <t>12101 - Secretaria Municipal de Cultura</t>
  </si>
  <si>
    <t xml:space="preserve">   13 - CULTURA</t>
  </si>
  <si>
    <t xml:space="preserve">      391 - Patrimônio Histórico, Artístico e Arqueológico</t>
  </si>
  <si>
    <t xml:space="preserve">         0011 - PRESERVAÇÃO DO PATRIMÔNIO HISTÓRICO ARTÍSTICO E CULTRAL</t>
  </si>
  <si>
    <t xml:space="preserve">            2128 - Revitalizar e Presservar o Patrimônio Artístico e Histórico</t>
  </si>
  <si>
    <t xml:space="preserve">      392 - Difusão Cultural</t>
  </si>
  <si>
    <t xml:space="preserve">         0010 - INCENTIVO ÀS ATIVIDADES CULTURAIS</t>
  </si>
  <si>
    <t xml:space="preserve">            2127 - Desenvolvimento de Atividades Culturais</t>
  </si>
  <si>
    <t xml:space="preserve">            2130 - Financiar Projetos Culturais</t>
  </si>
  <si>
    <t>13101 - Secretaria Municipal de Trabalho, Desenvolvimento Econômico</t>
  </si>
  <si>
    <t xml:space="preserve">   11 - TRABALHO</t>
  </si>
  <si>
    <t xml:space="preserve">   22 - INDÚSTRIA</t>
  </si>
  <si>
    <t xml:space="preserve">      661 - Promoção Industrial</t>
  </si>
  <si>
    <t xml:space="preserve">         0023 - DESENVOLVIMENTO DA INDÚSTRIA, COMÉRCIO E SERVIÇOS</t>
  </si>
  <si>
    <t xml:space="preserve">            2074 - Atração de Investimentos</t>
  </si>
  <si>
    <t xml:space="preserve">            2075 - Divulgação da Marca "CUAIBÁ"</t>
  </si>
  <si>
    <t xml:space="preserve">   20 - AGRICULTURA</t>
  </si>
  <si>
    <t xml:space="preserve">      601 - Promoção da Produção Vegetal</t>
  </si>
  <si>
    <t xml:space="preserve">         0022 - DESENVOLVIMENTO DA AGRICULTURA E MELHORIA DO ABASTECIMENTO</t>
  </si>
  <si>
    <t xml:space="preserve">            2090 - Aquisição de Insumos e Infraestrutura para a Agricultura Familiar</t>
  </si>
  <si>
    <t xml:space="preserve">      604 - Defesa Sanitária Animal</t>
  </si>
  <si>
    <t xml:space="preserve">            2092 - Manutenção do Serviços de Inspeção Municipal</t>
  </si>
  <si>
    <t xml:space="preserve">      606 - Extensão Rural</t>
  </si>
  <si>
    <t xml:space="preserve">            2091 - Manutenção de Veículos e Patrulha Agrícola</t>
  </si>
  <si>
    <t xml:space="preserve">      333 - Empregabilidade</t>
  </si>
  <si>
    <t xml:space="preserve">         0019 - GERAÇÃO DE EMPREGO E RENDA</t>
  </si>
  <si>
    <t xml:space="preserve">            1016 - Manutenção do programa Pró Jovem</t>
  </si>
  <si>
    <t xml:space="preserve">            1017 - Intermediação de Mão de Obra, Qualificação e Seguro Desemprego</t>
  </si>
  <si>
    <t>15101 - Secretaria Municipal de Trânsito e Transportes Urbanos</t>
  </si>
  <si>
    <t xml:space="preserve">            2061 - Despesas Decorrentes da Lei do Passe Livre aos Estudantes</t>
  </si>
  <si>
    <t xml:space="preserve">   26 - TRANSPORTE</t>
  </si>
  <si>
    <t xml:space="preserve">      128 - Formação de Recursos Humanos</t>
  </si>
  <si>
    <t xml:space="preserve">         0015 - ADMINISTRAÇÃO E DESENVOLVIMENTO DE RECURSOS HUMANOS</t>
  </si>
  <si>
    <t xml:space="preserve">            2007 - Capacitação de Recursos Humanos</t>
  </si>
  <si>
    <t xml:space="preserve">      453 - Transportes Coletivos Urbanos</t>
  </si>
  <si>
    <t xml:space="preserve">         0029 - MOBILIDADE URBANA</t>
  </si>
  <si>
    <t xml:space="preserve">            2028 - Implantação de Corredor Segregado</t>
  </si>
  <si>
    <t xml:space="preserve">            2029 - Implantação de Abrigos e Passarelas</t>
  </si>
  <si>
    <t xml:space="preserve">            2030 - Implantação de Estação de Transbordo</t>
  </si>
  <si>
    <t xml:space="preserve">            2031 - Implantação e Reforma de Terminais</t>
  </si>
  <si>
    <t xml:space="preserve">      782 - Transporte Rodoviário</t>
  </si>
  <si>
    <t xml:space="preserve">            2032 - Construção e Demolição de Redutores de Velocidade</t>
  </si>
  <si>
    <t xml:space="preserve">            2034 - Implantação de Sinalização Viária</t>
  </si>
  <si>
    <t xml:space="preserve">            2036 - Ações e Programas de Trânsito</t>
  </si>
  <si>
    <t xml:space="preserve">   10 - SAÚDE</t>
  </si>
  <si>
    <t xml:space="preserve">         0036 - GESTÃO DO SUS</t>
  </si>
  <si>
    <t xml:space="preserve">            2105 - Manter Farmácia Popular no Município de Cuiabá</t>
  </si>
  <si>
    <t xml:space="preserve">            2114 - Manutenção e Apoio Administrativo</t>
  </si>
  <si>
    <t xml:space="preserve">            2115 - Convênios na Área de Saúde</t>
  </si>
  <si>
    <t xml:space="preserve">      301 - Atenção Básica</t>
  </si>
  <si>
    <t xml:space="preserve">         0032 - ATENÇÃO BÁSICA À SAÚDE</t>
  </si>
  <si>
    <t xml:space="preserve">            2095 - Implementar a Assistência de Atenção Básica no Município de Cuiabá</t>
  </si>
  <si>
    <t xml:space="preserve">            2097 - Implementar a Assistência a Saúde Bucal no Município de Cuiabá</t>
  </si>
  <si>
    <t xml:space="preserve">            2098 - Prestar Assistência em Atenção Básica e Especializada em Saúde aos Alunos da Rede Municipal de Educação.</t>
  </si>
  <si>
    <t xml:space="preserve">      302 - Assistência Hospitalar e Ambulatorial</t>
  </si>
  <si>
    <t xml:space="preserve">         0033 - ATENÇÃO DE MÉDIA E ALTA COMPLEXIDADE</t>
  </si>
  <si>
    <t xml:space="preserve">            2099 - Implementar a Assistência Ambulatorial Especializada no Município de Cuiabá</t>
  </si>
  <si>
    <t xml:space="preserve">            2100 - Implementar a Assistência Hospitalar no Município de Cuiabá</t>
  </si>
  <si>
    <t xml:space="preserve">      304 - Vigilância Sanitária</t>
  </si>
  <si>
    <t xml:space="preserve">         034 - VIGILÂNCIA EM SAÚDE</t>
  </si>
  <si>
    <t xml:space="preserve">            2102 - Realizar ações de Vigilância Sanitária em Cuiabá</t>
  </si>
  <si>
    <t xml:space="preserve">      305 - Vigilância Epidemiológica</t>
  </si>
  <si>
    <t xml:space="preserve">            2101 - Manutenção das Ações de Vigilância Epidemiológica</t>
  </si>
  <si>
    <t xml:space="preserve">            2110 - Implementação da Vigilância DST/Aids</t>
  </si>
  <si>
    <t xml:space="preserve">            2112 - implementar Ações de Saúde do Trabalhador</t>
  </si>
  <si>
    <t>17101 - Secretaria Municipal de Comunicação</t>
  </si>
  <si>
    <t xml:space="preserve">   24 - COMUNICAÇÕES</t>
  </si>
  <si>
    <t xml:space="preserve">      131 - Comunicação Social</t>
  </si>
  <si>
    <t xml:space="preserve">         0020 - INTEGRADO DE CIDADANIA</t>
  </si>
  <si>
    <t>18101 - Ouvidoria Geral do Município</t>
  </si>
  <si>
    <t xml:space="preserve">   14 - DIREITOS DA CIDADANIA</t>
  </si>
  <si>
    <t xml:space="preserve">      422 - Direitos Individuais, Coletivos e Difusos</t>
  </si>
  <si>
    <t xml:space="preserve">            2006 - Cidadania Ativa</t>
  </si>
  <si>
    <t>19101 - Secretaria Municipal de Esportes e Cidadania</t>
  </si>
  <si>
    <t xml:space="preserve">   06 - SEGURANÇA PÚBLICA</t>
  </si>
  <si>
    <t xml:space="preserve">      181 - Policiamento</t>
  </si>
  <si>
    <t xml:space="preserve">            2025 - Ações de Segurança Pública</t>
  </si>
  <si>
    <t xml:space="preserve">            2026 - Liberdade Assistida</t>
  </si>
  <si>
    <t xml:space="preserve">   27 - DESPORTO E LAZER</t>
  </si>
  <si>
    <t xml:space="preserve">      812 - Desporto Comunitário</t>
  </si>
  <si>
    <t xml:space="preserve">         0012 - DESENVOLVIMENTO DO DESPORTO E LAZER</t>
  </si>
  <si>
    <t xml:space="preserve">            2027 - Desenvolvimento de Atividades do Desporto e do Lazer</t>
  </si>
  <si>
    <t>19601 - Fundo Municipal de Desenvolvimento do Desporto Municipal</t>
  </si>
  <si>
    <t xml:space="preserve">            2062 - Manutenção das Ações do Fundo de Desenvolvimento do Desporto Municipal</t>
  </si>
  <si>
    <t xml:space="preserve">            2063 - Manutenção das Ações do Fundo Municipal de Defesa do Consumidor</t>
  </si>
  <si>
    <t>29101 - Recursos sob a Supervisão da SMPOG</t>
  </si>
  <si>
    <t xml:space="preserve">            2119 - Capacitação de Recursos Humanos</t>
  </si>
  <si>
    <t xml:space="preserve">         0044 - MODERNIZACAO INSTITUCIONAL</t>
  </si>
  <si>
    <t xml:space="preserve">            2118 - Gestão de Recursos Humanos</t>
  </si>
  <si>
    <t xml:space="preserve">         0045 - GESTAO DE PATRIMONIO E SERVICOS</t>
  </si>
  <si>
    <t xml:space="preserve">            2157 - Executar as Acoes de Gestao do Patrimonio Publico Municipal</t>
  </si>
  <si>
    <t xml:space="preserve">      126 - Tecnologia da Informação</t>
  </si>
  <si>
    <t xml:space="preserve">         0016 - GESTÃO DA POLÍTICA DE TECNOLOGIA E COMUNICAÇÃO</t>
  </si>
  <si>
    <t xml:space="preserve">            2065 - Gestão e Desenvolvimento da Tecnologia de Informação e Comunicação</t>
  </si>
  <si>
    <t xml:space="preserve">            2113 - Encargos com Tarifas Diversas</t>
  </si>
  <si>
    <t xml:space="preserve">         0041 - PNAFM - PROGRAMA NACIONAL DE ADMINSITRAÇÃO PARA MUNICÍPIO</t>
  </si>
  <si>
    <t xml:space="preserve">            2141 - Programa Nacional de Apoio à Gestão Administrativa e Fiscal dos Municipios Brasileiros - PNAFM</t>
  </si>
  <si>
    <t xml:space="preserve">   Receita Tributária</t>
  </si>
  <si>
    <t xml:space="preserve">      IPTU</t>
  </si>
  <si>
    <t xml:space="preserve">      IRRF</t>
  </si>
  <si>
    <t xml:space="preserve">      ITBI</t>
  </si>
  <si>
    <t xml:space="preserve">      ISS</t>
  </si>
  <si>
    <t xml:space="preserve">      Outras Receitas Tributárias</t>
  </si>
  <si>
    <t xml:space="preserve">   Receita de Contribuições</t>
  </si>
  <si>
    <t xml:space="preserve">      Contribuições Sociais</t>
  </si>
  <si>
    <t xml:space="preserve">         Contribuição do Servidor</t>
  </si>
  <si>
    <t xml:space="preserve">         Contribuição patronal</t>
  </si>
  <si>
    <t xml:space="preserve">      Contribuições Econômicas</t>
  </si>
  <si>
    <t xml:space="preserve">   Receita Patrimonial</t>
  </si>
  <si>
    <t xml:space="preserve">   Receita de Serviços</t>
  </si>
  <si>
    <t xml:space="preserve">   Transferências Correntes</t>
  </si>
  <si>
    <t xml:space="preserve">      FPM</t>
  </si>
  <si>
    <t xml:space="preserve">      ITR</t>
  </si>
  <si>
    <t xml:space="preserve">      IOF-Ouro</t>
  </si>
  <si>
    <t xml:space="preserve">      LC 87/89</t>
  </si>
  <si>
    <t xml:space="preserve">      ICMS</t>
  </si>
  <si>
    <t xml:space="preserve">      IPVA</t>
  </si>
  <si>
    <t xml:space="preserve">      IPI</t>
  </si>
  <si>
    <t xml:space="preserve">      Transferência do FUNDEB</t>
  </si>
  <si>
    <t xml:space="preserve">      Transferência do SUS</t>
  </si>
  <si>
    <t xml:space="preserve">      Transferência do FNAS</t>
  </si>
  <si>
    <t xml:space="preserve">      Transferência do FNDE</t>
  </si>
  <si>
    <t xml:space="preserve">      Transferências de Convênios</t>
  </si>
  <si>
    <t xml:space="preserve">      Demais Transferências</t>
  </si>
  <si>
    <t xml:space="preserve">   Outras Receitas Correntes</t>
  </si>
  <si>
    <t xml:space="preserve">   Contrib. Plano Seg. Social Servidor</t>
  </si>
  <si>
    <t xml:space="preserve">      Contribuição do Servidor</t>
  </si>
  <si>
    <t xml:space="preserve">   Compensação Financ. entre Regimes Previd.</t>
  </si>
  <si>
    <t xml:space="preserve">   Dedução para o FUNDEB</t>
  </si>
  <si>
    <t>Estima a receita e fixa a despesa do Município de Cuiabá para o exercício financeiro de 2011.</t>
  </si>
  <si>
    <t>DISPOSIÇÕES PRELIMINARES</t>
  </si>
  <si>
    <t>I - o Orçamento Fiscal, referente aos Poderes do Município, compreendendo seus Fundos e Órgãos, Autarquias, Fundações, Empresas Públicas e Sociedade de Economia Mista, instituídas e mantidas pela Administração Pública;</t>
  </si>
  <si>
    <t>II - o Orçamento da Seguridade Social, abrangendo todas as Secretarias e entidades da Administração Indireta, bem como os Fundos e Fundações instituídas e mantidas pelo Poder Público, cujas ações são relativas à saúde, previdência e assistência social;</t>
  </si>
  <si>
    <t>III - o Orçamento de Investimento das Empresas Estatais.</t>
  </si>
  <si>
    <t>DA ESTIMATIVA DA RECEITA</t>
  </si>
  <si>
    <t>I - no Orçamento Fiscal, no valor de R$ 988.688.461,00 (novecentos e oitenta e oito milhões, seiscentos e oitenta e oito milhões, quatrocentos e sessenta e um reais);</t>
  </si>
  <si>
    <t>II - no Orçamento da Seguridade Social, no valor de R$ 263.990.294,00 (duzentos e sessenta e três milhões, novecentos e noventa mil, duzentos e noventa e quatro reais);</t>
  </si>
  <si>
    <t>III - no Orçamento de Investimento, no valor de R$ 96.000.000,00 (noventa e seis milhões de reais).</t>
  </si>
  <si>
    <t xml:space="preserve"> Valor </t>
  </si>
  <si>
    <t>DA FIXAÇÃO DA DESPESA</t>
  </si>
  <si>
    <t>I - no Orçamento Fiscal, no valor de R$ 879.245.543,00 (oitocentos e setenta e nove milhões, duzentos e quarenta e cinco mil, quinhentos e quarenta e três reais);</t>
  </si>
  <si>
    <t>II - no Orçamento da Seguridade Social, no valor de R$ 373.433.212,00 (trezentos e setenta e três milhões, quatrocentos e trinta e e três mil, duzentos e doze reais);</t>
  </si>
  <si>
    <t>I - da Despesa por categoria econômica e grupo:</t>
  </si>
  <si>
    <t>II – da despesa por Poder, Órgão e Unidade Orçamentária:</t>
  </si>
  <si>
    <t>Órgão Setorial / Unidade Orçamentária</t>
  </si>
  <si>
    <t xml:space="preserve">   15601 - Fundo Mun. de Trânsito e Transportes Urbanos</t>
  </si>
  <si>
    <t>I) até o limite de 20% (vinte por cento) do total da despesa fixada no artigo 4º desta Lei, mediante a utilização de recursos provenientes:</t>
  </si>
  <si>
    <t>DISPOSIÇÕES FINAIS</t>
  </si>
  <si>
    <r>
      <t xml:space="preserve">A CÂMARA MUNICIPAL DE CUIABÁ </t>
    </r>
    <r>
      <rPr>
        <sz val="10"/>
        <rFont val="Arial"/>
        <family val="2"/>
      </rPr>
      <t>aprovou e o</t>
    </r>
    <r>
      <rPr>
        <b/>
        <sz val="10"/>
        <rFont val="Arial"/>
        <family val="2"/>
      </rPr>
      <t xml:space="preserve"> PREFEITO MUNICIPAL, FRANCISCO BELLO GALINDO FILHO, </t>
    </r>
    <r>
      <rPr>
        <sz val="10"/>
        <rFont val="Arial"/>
        <family val="2"/>
      </rPr>
      <t>sanciona a seguinte lei:</t>
    </r>
  </si>
  <si>
    <r>
      <t xml:space="preserve">Art. 1º </t>
    </r>
    <r>
      <rPr>
        <sz val="10"/>
        <rFont val="Arial"/>
        <family val="2"/>
      </rPr>
      <t>Esta lei estima a receita e fixa a despesa do Município de Cuiabá para o exercício financeiro de 2011, compreendendo:</t>
    </r>
  </si>
  <si>
    <r>
      <t xml:space="preserve">Art. 2º </t>
    </r>
    <r>
      <rPr>
        <sz val="10"/>
        <rFont val="Arial"/>
        <family val="2"/>
      </rPr>
      <t>A Receita total é estimada e a Despesa total fixada em valores iguais a R$ 1.348.678.755,00 (um bilhão, trezentos e quarenta e oito milhões, seiscentos e setenta e oito mil, setecentos e cinquenta e cinco reais), desdobrada nos seguintes orçamentos:</t>
    </r>
  </si>
  <si>
    <r>
      <t xml:space="preserve">§ 1º </t>
    </r>
    <r>
      <rPr>
        <sz val="10"/>
        <rFont val="Arial"/>
        <family val="2"/>
      </rPr>
      <t>Incluem-se no total referido neste artigo os recursos próprios das Autarquias, Fundações, Empresas Públicas e Sociedades de Economia Mista.</t>
    </r>
  </si>
  <si>
    <r>
      <t xml:space="preserve">§ 2º </t>
    </r>
    <r>
      <rPr>
        <sz val="10"/>
        <rFont val="Arial"/>
        <family val="2"/>
      </rPr>
      <t>O valor de R$ 21.312.070,00 (vinte e um milhões, trezentos e doze mil e setenta reais), incorporado na receita total prevista no caput é definido como receita intra-orçamentária por tratar-se de operações entre órgãos integrantes do orçamento fiscal e da seguridade social.</t>
    </r>
  </si>
  <si>
    <r>
      <t xml:space="preserve">Art. 3º </t>
    </r>
    <r>
      <rPr>
        <sz val="10"/>
        <rFont val="Arial"/>
        <family val="2"/>
      </rPr>
      <t>A Receita será arrecadada nos termos da legislação vigente e das especificações constantes dos quadros integrantes desta lei, observando o seguinte desdobramento:</t>
    </r>
  </si>
  <si>
    <r>
      <t xml:space="preserve">Art. 4º </t>
    </r>
    <r>
      <rPr>
        <sz val="10"/>
        <rFont val="Arial"/>
        <family val="2"/>
      </rPr>
      <t>A Despesa total, no mesmo valor da Receita total, é fixada em R$ 1.348.678.755,00 (um bilhão, trezentos e quarenta e oito milhões, seiscentos e setenta e oito mil, setecentos e cinquenta e cinco reais), desdobrada nos seguintes orçamentos:</t>
    </r>
  </si>
  <si>
    <r>
      <t xml:space="preserve">Art. 5º </t>
    </r>
    <r>
      <rPr>
        <sz val="10"/>
        <rFont val="Arial"/>
        <family val="2"/>
      </rPr>
      <t>A Despesa fixada observará a programação constante dos quadros que integram esta lei, apresentando o seguinte desdobramento:</t>
    </r>
  </si>
  <si>
    <r>
      <t xml:space="preserve">Art. 6º </t>
    </r>
    <r>
      <rPr>
        <sz val="10"/>
        <rFont val="Arial"/>
        <family val="2"/>
      </rPr>
      <t>Fica o Poder Executivo autorizado na forma do art.167, incisos V a VIII da Constituição federal e nos termos do art. 42 Lei 4.320/64, autorizado a abrir créditos adicionais suplementares:</t>
    </r>
  </si>
  <si>
    <r>
      <t>a)</t>
    </r>
    <r>
      <rPr>
        <sz val="10"/>
        <rFont val="Times New Roman"/>
        <family val="1"/>
      </rPr>
      <t xml:space="preserve">           </t>
    </r>
    <r>
      <rPr>
        <sz val="10"/>
        <rFont val="Arial"/>
        <family val="2"/>
      </rPr>
      <t>da anulação parcial ou total de dotações orçamentárias autorizadas por Lei, nos termos do art. 43, § 1º, inciso III da Lei nº 4.320/64;</t>
    </r>
  </si>
  <si>
    <r>
      <t>b)</t>
    </r>
    <r>
      <rPr>
        <sz val="10"/>
        <rFont val="Times New Roman"/>
        <family val="1"/>
      </rPr>
      <t xml:space="preserve">           </t>
    </r>
    <r>
      <rPr>
        <sz val="10"/>
        <rFont val="Arial"/>
        <family val="2"/>
      </rPr>
      <t>Da reserva de contingência;</t>
    </r>
  </si>
  <si>
    <r>
      <t>c)</t>
    </r>
    <r>
      <rPr>
        <sz val="10"/>
        <rFont val="Times New Roman"/>
        <family val="1"/>
      </rPr>
      <t xml:space="preserve">            </t>
    </r>
    <r>
      <rPr>
        <sz val="10"/>
        <rFont val="Arial"/>
        <family val="2"/>
      </rPr>
      <t>Do excesso de arrecadação.</t>
    </r>
  </si>
  <si>
    <r>
      <t xml:space="preserve">Art. 7º </t>
    </r>
    <r>
      <rPr>
        <sz val="10"/>
        <rFont val="Arial"/>
        <family val="2"/>
      </rPr>
      <t>As Metas Fiscais, definidas na Lei nº 5.318, de 30 de julho de 2010, em obediência a Lei Complementar nº 101, de 04 de maio de 2000, estão compatibilizadas conforme demonstrado no quadro integrante do Anexo I desta Lei.</t>
    </r>
  </si>
  <si>
    <r>
      <t>Art. 8º</t>
    </r>
    <r>
      <rPr>
        <sz val="10"/>
        <rFont val="Arial"/>
        <family val="2"/>
      </rPr>
      <t xml:space="preserve"> Fica o Poder Executivo autorizado incluir no Plano Plurianual 2010/2013 – PPA e na Lei de Diretrizes Orçamentárias de 2011 os novos programas e ações (projetos/atividades) e respectivos produtos e metas aprovados nesta Lei:</t>
    </r>
  </si>
  <si>
    <r>
      <t>Art. 9º</t>
    </r>
    <r>
      <rPr>
        <sz val="10"/>
        <rFont val="Arial"/>
        <family val="2"/>
      </rPr>
      <t xml:space="preserve"> - Fica o Poder Executivo autorizado alterar no Plano Plurianual 2010/2013 – PPA e na Lei de Diretrizes Orçamentárias de 2011 a nomenclatura dos programas e ações (projetos/atividades) mantendo-se a mesmo objetivo e produtos e metas:</t>
    </r>
  </si>
  <si>
    <r>
      <t>Art 10</t>
    </r>
    <r>
      <rPr>
        <sz val="10"/>
        <rFont val="Arial"/>
        <family val="2"/>
      </rPr>
      <t xml:space="preserve"> Integra a presente lei o anexo de demandas apresentadas pela população.</t>
    </r>
  </si>
  <si>
    <r>
      <t xml:space="preserve">Art. 11 </t>
    </r>
    <r>
      <rPr>
        <sz val="10"/>
        <rFont val="Arial"/>
        <family val="2"/>
      </rPr>
      <t>Esta lei entra em vigor na data de sua publicação, produzindo seus efeitos a partir de 1º de janeiro de 2011.</t>
    </r>
  </si>
  <si>
    <t>Passe Livre Estudantil</t>
  </si>
  <si>
    <t xml:space="preserve">               1029 - Construção de Centro de Tratamento para Dependentes Químicos no CAPS - Oferecer tratamento ao dependente químico em relação a drogas lícitas e ilícitas nos aspectos físico, psicológico e social. </t>
  </si>
  <si>
    <t xml:space="preserve">               2108 - Construir, Ampliar e Equipar a Rede de Serviços SUS/ Cuiabá. - Ampliar a Oferta de Serviço do SUS/ Cuiabá</t>
  </si>
  <si>
    <t xml:space="preserve">   1029 - Construção de Centro de Tratamento para Dependentes Químicos no CAPS</t>
  </si>
  <si>
    <t xml:space="preserve">   2108 - Construir, Ampliar e Equipar a Rede de Serviços SUS/ Cuiabá.</t>
  </si>
  <si>
    <t xml:space="preserve">            1029 - Construção de Centro de Tratamento para Dependentes Químicos no CAPS</t>
  </si>
  <si>
    <t xml:space="preserve">            2108 - Construir, Ampliar e Equipar a Rede de Serviços SUS/ Cuiabá.</t>
  </si>
  <si>
    <t>QUADRO 25 - demonstrativo da compatibilidade da programação dos orçamentos com os objetivos e as metas constantes do Anexo de Metas Fiscais</t>
  </si>
  <si>
    <t>QUADRO 24 - demonstrativo de medidas de compensação às renúncias de receita e ao aumento de despesas obrigatórias de caráter continuado</t>
  </si>
  <si>
    <t>QUADRO 23 - Aplicação em Saúde</t>
  </si>
  <si>
    <t>QUADRO 22 - Aplicação em Educação</t>
  </si>
  <si>
    <t>QUADRO 21 - Limite das despesas com Pessoal e Encargos Sociais (Orçamento Fiscal e da Seguridade Social)</t>
  </si>
  <si>
    <t>QUADRO 20 - Resultado Primário (Orçamento Fiscal e da Seguridade Social)</t>
  </si>
  <si>
    <t>QUADRO 19 - Receita Corrente Líquida (Orçamento Fiscal e da Seguridade Social)</t>
  </si>
  <si>
    <t>QUADRO 18 -descrição sucinta de cada unidade administrativa e suas principais finalidades, com a respectiva legislação</t>
  </si>
  <si>
    <t>QUADRO 17 - tabela explicativa da evolução da despesa - artigo 22, inciso III da Lei n° 4.320/64</t>
  </si>
  <si>
    <t>QUADRO 16 - tabela explicativa da evolução da receita - artigo 22, inciso III da Lei n° 4.320/64</t>
  </si>
  <si>
    <t>QUADRO 15 -  quadro demonstrativo do programa anual de trabalho do governo em termos de realização de obras e de prestação de serviço</t>
  </si>
  <si>
    <t>QUADRO 14 -  quadro demonstrativo das despesa por órgão e funções – Anexo 9 da Lei n° 4.320/64</t>
  </si>
  <si>
    <t>QUADRO 13 -quadro demonstrativo da despesa por funções, subfunções e programas conforme o vínculo com os recursos – Anexo 8 da Lei n° 4.320/64</t>
  </si>
  <si>
    <t>QUADRO 12 - quadro demonstrativo da despesa por programa anual de trabalho do governo, por função governamental – Anexo 7 da Lei n° 4.320/64</t>
  </si>
  <si>
    <t>UO</t>
  </si>
  <si>
    <t>09.601</t>
  </si>
  <si>
    <t>FUNDO ÚNICO MUNICIPAL DE EDUCAÇÃO</t>
  </si>
  <si>
    <t>AÇÃO (P/A/OP)</t>
  </si>
  <si>
    <t>Código</t>
  </si>
  <si>
    <t>Nome</t>
  </si>
  <si>
    <t>Reforma de Prédios Escolares</t>
  </si>
  <si>
    <t>Sub Ação</t>
  </si>
  <si>
    <t>Reforma de Creches</t>
  </si>
  <si>
    <t>Descrição da Tarefa</t>
  </si>
  <si>
    <t>Unid. Med.</t>
  </si>
  <si>
    <t>Qte.</t>
  </si>
  <si>
    <t>Valor Unitário</t>
  </si>
  <si>
    <t>Valor Total</t>
  </si>
  <si>
    <t>Reforma e Ampliação da Creche José Luiz Borges Garcia</t>
  </si>
  <si>
    <t>Unid.</t>
  </si>
  <si>
    <t>Reforma e Ampliação da Creche do bairro Sucuri</t>
  </si>
  <si>
    <t>Reforma e Ampliação da Creche Reniceia Guilhermet Baruá - Cohab Vila Real - bairro Despraiado</t>
  </si>
  <si>
    <t>Reforma e Ampliação da creche Mariuza do Carmo Ojeda Lopes - Bairro Tijucal</t>
  </si>
  <si>
    <t>Reforma e Ampliação da creche Maria nery Batista - bairro Osmar Cabral</t>
  </si>
  <si>
    <t>Reforma e Ampliação da creche Macaria Militona de Santana - Bairro Ribeirão da Ponte</t>
  </si>
  <si>
    <t>Reforma e Ampliação da creche Santa Inês - Bairro CPA III, Setor IV</t>
  </si>
  <si>
    <t>Reforma e Ampliação da creche Risoleta Neves - Bairro Novo Horizonte</t>
  </si>
  <si>
    <t>Reforma e Ampliação da creche São José Operário - Bairro Dom Aquino</t>
  </si>
  <si>
    <t>Reforma e Ampliação da Escola Municipal Maria Elazir Correia Figueiredo - Bairro São João Del Rei</t>
  </si>
  <si>
    <t>Sub total</t>
  </si>
  <si>
    <t>Construção de Prédios Escolares</t>
  </si>
  <si>
    <t>Construção de Creches</t>
  </si>
  <si>
    <t>Construção de Creche no Bairro CPA IV</t>
  </si>
  <si>
    <t>09.201</t>
  </si>
  <si>
    <t>FUNDAÇÃO EDUCACIONAL DE CUIABÁ</t>
  </si>
  <si>
    <t>Remuneração de Pessoal e Encargos Sociais</t>
  </si>
  <si>
    <t>Pagmento de Retroativos de Servidores Públicos Municipais</t>
  </si>
  <si>
    <t>mês</t>
  </si>
  <si>
    <t>10.101</t>
  </si>
  <si>
    <t>SECRETARIA MUNICIPAL DE INFRA ESTRUTURA</t>
  </si>
  <si>
    <t>Pavimentação e Drenagem em Vias Públicas</t>
  </si>
  <si>
    <t>Execução de pavimentação e drenagem de águas pluviais</t>
  </si>
  <si>
    <t>Pavimentação Asfáltica em Diversas Ruas no Município de Cuiabá</t>
  </si>
  <si>
    <t>Drenagem e Pavimentação Asfáltica das Ruas Ruas L e Travessa Hollywood (rua 16) do bairro Jd. Luciana e Jd. Califórnia</t>
  </si>
  <si>
    <t>Pavimentação Asfáltica e Drenagem das águas Pluviais</t>
  </si>
  <si>
    <t>Pavimentação na região Oeste de Cuiabá</t>
  </si>
  <si>
    <t>Recapeamento de Asfalto no Bairros José pinto e Nova Cuiabá</t>
  </si>
  <si>
    <t>Pavimentação Asfáltica</t>
  </si>
  <si>
    <t>Pavimentação Asfáltica e Drenagem de Águas Pluviais na Vila São João - Bairro Quilombo</t>
  </si>
  <si>
    <t>Contrução de Galerias de Aguas Pluviais com Boca de Lobo na Rua Cristalina - Bairro Alvorada</t>
  </si>
  <si>
    <t>Pavimentação Asfáltica das Ruas do Bairro Morada do Ouro</t>
  </si>
  <si>
    <t>Reforma do Centro comunitário do bairro Morada do Ouro</t>
  </si>
  <si>
    <t>Manutenção do Sistema Viário Urbano e Rural</t>
  </si>
  <si>
    <t>Recapeamento asfáltico</t>
  </si>
  <si>
    <t>Recapeamento de Ruas</t>
  </si>
  <si>
    <t>Recapeamento Asfáltico das Ruas do Bairro Coophamil</t>
  </si>
  <si>
    <t>Recapemento Asfáltico das Ruas do Bairro Planalto</t>
  </si>
  <si>
    <t>Recapeamento Asfáltico</t>
  </si>
  <si>
    <t>Recapeamento Asfáltico das Ruas di Bairro CPA III</t>
  </si>
  <si>
    <t>Recapeamento Asfáltico no Bairro Carumbé</t>
  </si>
  <si>
    <t>Recapeamento Asfáltico no Bairro Poção</t>
  </si>
  <si>
    <t>Recapeamento Asfáltico das Ruas do Bairro Alvorada</t>
  </si>
  <si>
    <t>Recapeamento Asfáltico das Ruas do Bairro Três Barras</t>
  </si>
  <si>
    <t>Recapeamento Asfáltico na Rua Januário Félix do Bairro Barbado</t>
  </si>
  <si>
    <t>Recapeamento Asfáltico na Major Gama do Bairro Dom Aquino</t>
  </si>
  <si>
    <t>Recapeamento Asfáltico na Av. Carmindo de Campos</t>
  </si>
  <si>
    <t>Recapeamento Asfáltico na Avenida General Melo</t>
  </si>
  <si>
    <t>Recapeamento Asfáltico das Ruas Bom Jesus de Cuiabá, rua São Tomé e São Lucas (ruas que interligam a Av. Pres. Afonso Pena até a Av. Miguel Sutil)</t>
  </si>
  <si>
    <t xml:space="preserve">CONSTRUÇÃO E REFORMA DE PONTES </t>
  </si>
  <si>
    <t>Construção de pontes</t>
  </si>
  <si>
    <t>Construção de Ponte de Concreto na Rua Brilhante sobre o Córrego 4ª Feira - Bairro Alvorada</t>
  </si>
  <si>
    <t xml:space="preserve"> Obras e Serviços de Edificação Urbana e Rural</t>
  </si>
  <si>
    <t>Manutencao de infraestrutura de areas publicas diversas</t>
  </si>
  <si>
    <t>Construção de ECOPPONTOS, sendo 01 em cada região do perímetro urbano do Município</t>
  </si>
  <si>
    <t>Reforma da Área Esportiva na regiona Sul</t>
  </si>
  <si>
    <t>Reforma da Praça do Amigos no Bairro Planalto</t>
  </si>
  <si>
    <t>Reforma do Centro Comunitário do Bairro Duque de Caxias I</t>
  </si>
  <si>
    <t>Urbanização e Recuperação da Área Pública Localizada nas Proximidades da interseção da Rua Osvaldo Correia e o Córrego Quarta Feira no Bairro Despraiado</t>
  </si>
  <si>
    <t>Reurbanização do Morro do condor no bairro Coophamil</t>
  </si>
  <si>
    <t>Construção da Praça do Distrito do Aguaçu</t>
  </si>
  <si>
    <t>Reforma do Centro Comunitário do Areão</t>
  </si>
  <si>
    <t>Reforma da Crche Jesus É o Caminho e a Vida (Estrelinha de Jesus)</t>
  </si>
  <si>
    <t>Conclusão do Centro Comuitário do Bairro Jardim Novo Milênio</t>
  </si>
  <si>
    <t>Pavimentação Asfáltica dos Bairros de Cuiabá</t>
  </si>
  <si>
    <t>Revitalização do Morro do Confor entre o Bairros Coophamil e Novo terceiro</t>
  </si>
  <si>
    <t>Reforma da Prça São José Operário (Praça Cruzinha) no Bairro Dom Aquino</t>
  </si>
  <si>
    <t>Construção de Mercado do Produtor Rural do Bairro Pedra 90</t>
  </si>
  <si>
    <t>Construção de uma Praça da Rua 312 do bairro Tijucal, Setor 3</t>
  </si>
  <si>
    <t>Reforma do Mini Estadio do Bairro Araés</t>
  </si>
  <si>
    <t>Manutenção e Conservação de Bens Imóveis</t>
  </si>
  <si>
    <t>Reforma do Mini Estadio Márcio Pedro Brito, no Bairro Planalto</t>
  </si>
  <si>
    <t>10.302</t>
  </si>
  <si>
    <t>COMPANHIA DE SANEAMENTO DA CAPITAL S/A</t>
  </si>
  <si>
    <t>Implantação, Ampliação e Melhoria do Sistema de Abastecimento de Água</t>
  </si>
  <si>
    <t>Reforma da Caixa D'Água, Ampliação da rede de Distribuição e Municipalização daÁgua na Comunidade de machado, Distrito de Aguaçu</t>
  </si>
  <si>
    <t>10.601</t>
  </si>
  <si>
    <t>FUNDO MUNICIPAL DE ILUMINAÇÃO PÚBLICA</t>
  </si>
  <si>
    <t xml:space="preserve"> Expansão e Manutenção da Rede de Iluminação Pública</t>
  </si>
  <si>
    <t>Iluminação do Mini Estádio do Bairro Praeirinho</t>
  </si>
  <si>
    <t>11.101</t>
  </si>
  <si>
    <t>SECRETARIA MUNICIPAL DE ASSISTÊNCIA SOCIAL E DESENVOLVIMENTO HUMANO</t>
  </si>
  <si>
    <t>Ações de Informática</t>
  </si>
  <si>
    <t>Aquisição de Equipamentos - Computadores para as CRAS da Capita</t>
  </si>
  <si>
    <t>Implantação de Laboratórios de Informática nas CRAS</t>
  </si>
  <si>
    <t>11.602</t>
  </si>
  <si>
    <t>FUNDO MUNICIPAL DOS DIREITOS DA CRIANÇA E DO ADOLESCENTE</t>
  </si>
  <si>
    <t>1071</t>
  </si>
  <si>
    <t>Plano Horizontes de Aplicação de Recursos do Comitê Pró Infância</t>
  </si>
  <si>
    <t>Apoio aos Direitos da Criança e Adolescente</t>
  </si>
  <si>
    <t>Financiamento de Projetos de Apoio aos Direitos da Criança e Adolescente</t>
  </si>
  <si>
    <t>Incentivo à Associação da Juventude Cidadania e Luta</t>
  </si>
  <si>
    <t>Repasse de recursos para a Creche Filantrópica Portal da Fé do bairro pedra 90</t>
  </si>
  <si>
    <t>11.606</t>
  </si>
  <si>
    <t>FUNDO MUNICIPAL DE APOIO AO DEFICIENTE</t>
  </si>
  <si>
    <t>Apoio aos Direitos da Pessoa com Deficiência</t>
  </si>
  <si>
    <t>Repasse para a AME - Associação Mato-grossense de Ecoterapia e Esportes Equestres</t>
  </si>
  <si>
    <t>11.601</t>
  </si>
  <si>
    <t>FUNDO MUNICIPAL DE ASSISTÊNCIA SOCIAL</t>
  </si>
  <si>
    <t>Implementação de Ação da Assistêncial Social</t>
  </si>
  <si>
    <t>Reforma da Associação Beneficente Educacional Cultural Voz da Verdade</t>
  </si>
  <si>
    <t>12.601</t>
  </si>
  <si>
    <t>FUNDO MUNICIPAL DE DESENVOLVIMENTO DE ATIVIDADES CULTURAIS</t>
  </si>
  <si>
    <t>2127</t>
  </si>
  <si>
    <t>Desenvolvimento de Atividades Culturais</t>
  </si>
  <si>
    <t>Financiar Projetos Culturais</t>
  </si>
  <si>
    <t>Financiar Projetos de Preservação do Patromônio Histórico e Artístico para Apoio aos Grupos de Siriri e Cururu, grupos de cinema e teatro</t>
  </si>
  <si>
    <t>13.101</t>
  </si>
  <si>
    <t>SECRETARIA MUNICIPAL DE TRABALHO E DESENVOLVIMENTO ECONÔMICO</t>
  </si>
  <si>
    <t>Divulgação da Marca Cuiabá</t>
  </si>
  <si>
    <t>Divulgação da Marca Cuiabá, para qualificação de profissionais do segmento turismo</t>
  </si>
  <si>
    <t>Divulgação da Marca Cuiabá, para formar miultiplicadores da cadeia do turismo para prevenção à exploração sexual de criança e adolescente</t>
  </si>
  <si>
    <t>15.101</t>
  </si>
  <si>
    <t>SECRETARIA MUNICIPAL DE TRÂNSITO E TRANSPORTES URBANOS</t>
  </si>
  <si>
    <t>Despesas Decorrentes da Lei do Passe Livre aos Estudantes</t>
  </si>
  <si>
    <t>Garantir o Pagamento do Passe para a Categoria dos Inspetores e Comissários de Menores</t>
  </si>
  <si>
    <t>Fornecimento de Protetor Solar para Servidores do Município que Prestam Serviços Expostos ao Sol</t>
  </si>
  <si>
    <t>16.601</t>
  </si>
  <si>
    <t>FUNDO MUNICIPAL DE SAÚDE</t>
  </si>
  <si>
    <t>Construir, Ampliar e Equipar a Rede de Serviços SUS/ Cuiabá</t>
  </si>
  <si>
    <t>Construção, Ampliação, Reforma e Equipagem da Rede Física de Saúde</t>
  </si>
  <si>
    <t>Aquisição de 02 Cadeiras Odontológicas Adaptadas a Crianças com Necessidade Especial</t>
  </si>
  <si>
    <t>Equipar o CAPS da Região Leste</t>
  </si>
  <si>
    <t>2160</t>
  </si>
  <si>
    <t>Fornecimento de protetor solar para os trabalhadores do Município que prestam seus serviços expostos ao sol</t>
  </si>
  <si>
    <t>Construção de Centro de Tratamento para Dependentes Químicos no CAPS</t>
  </si>
  <si>
    <t>Construção de um Centro de Tratamento para Dependenste Químicos nos CAPS</t>
  </si>
  <si>
    <t>19.101</t>
  </si>
  <si>
    <t>SECRETARIA MUNICIPAL DE ESPORTES E CIDADANIA</t>
  </si>
  <si>
    <t>Liberdade Assistida</t>
  </si>
  <si>
    <t>Estruturação e Potencialização do COMAD (Conselho Municipal Anti Drogas)</t>
  </si>
  <si>
    <t>Quadro 11 - Sub Ações</t>
  </si>
  <si>
    <t>Recapeamento Asfáltico na Rua Av. Osvaldo Correa - trecho do Despraiado até a ponte do Córrego Ribeirão do Lipa</t>
  </si>
  <si>
    <t>QUADRO 11 - Sub Ações</t>
  </si>
  <si>
    <t>QUADRO 12 - quadro demonstrativo da despesa por programa anual de trabalho do governo, por função governamental – Anexo 7 da Lei n° 4.320</t>
  </si>
  <si>
    <t>QUADRO 16 - tabela explicativa da evolução da receita - artigo 22,inciso III da Lei n° 4.320/6</t>
  </si>
  <si>
    <t>QUADRO 17 - tabela explicativa da evolução da despesa - artigo 22, inciso III da Lei n° 4.320/6</t>
  </si>
  <si>
    <t>06</t>
  </si>
  <si>
    <t>15</t>
  </si>
  <si>
    <t>41</t>
  </si>
  <si>
    <t>44</t>
  </si>
  <si>
    <t>85</t>
  </si>
  <si>
    <t>150</t>
  </si>
  <si>
    <t>157</t>
  </si>
  <si>
    <t>163</t>
  </si>
  <si>
    <t>167</t>
  </si>
  <si>
    <t>170</t>
  </si>
  <si>
    <t>192</t>
  </si>
  <si>
    <t>193</t>
  </si>
  <si>
    <t>195</t>
  </si>
  <si>
    <t>196</t>
  </si>
  <si>
    <t>197</t>
  </si>
  <si>
    <t>198</t>
  </si>
  <si>
    <t>199</t>
  </si>
  <si>
    <t>LEI N° 5.375 DE 29 DE DEZEMBRO DE 2010.</t>
  </si>
  <si>
    <t>Palácio Alencastro, em Cuiabá, 29 de dezembro de 2010.</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</si>
</sst>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Red]\(&quot;R$ &quot;#,##0.00\)"/>
    <numFmt numFmtId="165" formatCode="_(* #,##0_);_(* \(#,##0\);_(* &quot;-&quot;_);_(@_)"/>
    <numFmt numFmtId="166" formatCode="_(* #,##0.00_);_(* \(#,##0.00\);_(* &quot;-&quot;??_);_(@_)"/>
    <numFmt numFmtId="167" formatCode="_(* #,##0_);_(* \(#,##0\);_(* &quot;-&quot;??_);_(@_)"/>
    <numFmt numFmtId="168" formatCode="_-* #,##0_-;\-* #,##0_-;_-* &quot;-&quot;??_-;_-@_-"/>
    <numFmt numFmtId="169" formatCode="0.0%"/>
    <numFmt numFmtId="170" formatCode="_(* #,##0.0_);_(* \(#,##0.0\);_(* &quot;-&quot;??_);_(@_)"/>
  </numFmts>
  <fonts count="65">
    <font>
      <sz val="10"/>
      <name val="Arial"/>
      <family val="0"/>
    </font>
    <font>
      <sz val="11"/>
      <color indexed="8"/>
      <name val="Calibri"/>
      <family val="2"/>
    </font>
    <font>
      <sz val="8"/>
      <name val="Arial"/>
      <family val="2"/>
    </font>
    <font>
      <b/>
      <sz val="10"/>
      <name val="Arial"/>
      <family val="2"/>
    </font>
    <font>
      <b/>
      <sz val="8"/>
      <name val="Arial"/>
      <family val="2"/>
    </font>
    <font>
      <vertAlign val="superscript"/>
      <sz val="8"/>
      <name val="Arial"/>
      <family val="2"/>
    </font>
    <font>
      <sz val="12"/>
      <name val="Times New Roman"/>
      <family val="1"/>
    </font>
    <font>
      <sz val="12"/>
      <color indexed="17"/>
      <name val="Trebuchet MS"/>
      <family val="2"/>
    </font>
    <font>
      <b/>
      <sz val="12"/>
      <name val="Arial"/>
      <family val="2"/>
    </font>
    <font>
      <b/>
      <sz val="14"/>
      <name val="Times New Roman"/>
      <family val="1"/>
    </font>
    <font>
      <sz val="12"/>
      <name val="Arial"/>
      <family val="2"/>
    </font>
    <font>
      <b/>
      <sz val="24"/>
      <name val="Times New Roman"/>
      <family val="1"/>
    </font>
    <font>
      <b/>
      <sz val="22"/>
      <name val="Times New Roman"/>
      <family val="1"/>
    </font>
    <font>
      <b/>
      <sz val="12"/>
      <name val="Times New Roman"/>
      <family val="1"/>
    </font>
    <font>
      <b/>
      <sz val="16"/>
      <name val="Times New Roman"/>
      <family val="1"/>
    </font>
    <font>
      <sz val="9"/>
      <name val="Times New Roman"/>
      <family val="1"/>
    </font>
    <font>
      <sz val="8"/>
      <name val="Times New Roman"/>
      <family val="1"/>
    </font>
    <font>
      <sz val="13"/>
      <name val="Arial"/>
      <family val="2"/>
    </font>
    <font>
      <b/>
      <sz val="18"/>
      <name val="Times New Roman"/>
      <family val="1"/>
    </font>
    <font>
      <sz val="10"/>
      <name val="Times New Roman"/>
      <family val="1"/>
    </font>
    <font>
      <b/>
      <sz val="10"/>
      <color indexed="8"/>
      <name val="Arial"/>
      <family val="2"/>
    </font>
    <font>
      <sz val="10"/>
      <color indexed="8"/>
      <name val="Arial"/>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9"/>
      <name val="Arial"/>
      <family val="0"/>
    </font>
    <font>
      <b/>
      <sz val="18"/>
      <color indexed="8"/>
      <name val="Arial"/>
      <family val="0"/>
    </font>
    <font>
      <b/>
      <sz val="12"/>
      <color indexed="9"/>
      <name val="Times New Roman"/>
      <family val="0"/>
    </font>
    <font>
      <sz val="12"/>
      <color indexed="9"/>
      <name val="Times New Roman"/>
      <family val="0"/>
    </font>
    <font>
      <b/>
      <sz val="14"/>
      <color indexed="9"/>
      <name val="Arial"/>
      <family val="0"/>
    </font>
    <font>
      <b/>
      <sz val="20"/>
      <color indexed="9"/>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0000"/>
      <name val="Arial"/>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D8D8D8"/>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indexed="4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style="thin"/>
      <right style="thin"/>
      <top/>
      <bottom/>
    </border>
    <border>
      <left style="thin"/>
      <right style="thin"/>
      <top/>
      <bottom style="thin"/>
    </border>
    <border>
      <left style="thin">
        <color indexed="9"/>
      </left>
      <right/>
      <top style="thin">
        <color indexed="9"/>
      </top>
      <bottom style="thin"/>
    </border>
    <border>
      <left/>
      <right/>
      <top style="thin">
        <color indexed="9"/>
      </top>
      <bottom style="thin"/>
    </border>
    <border>
      <left style="thin">
        <color indexed="9"/>
      </left>
      <right style="thin">
        <color indexed="9"/>
      </right>
      <top style="thin">
        <color indexed="9"/>
      </top>
      <bottom/>
    </border>
    <border>
      <left style="thin">
        <color indexed="9"/>
      </left>
      <right style="thin">
        <color indexed="9"/>
      </right>
      <top style="thin">
        <color indexed="9"/>
      </top>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cellStyleXfs>
  <cellXfs count="500">
    <xf numFmtId="0" fontId="0" fillId="0" borderId="0" xfId="0" applyAlignment="1">
      <alignment/>
    </xf>
    <xf numFmtId="0" fontId="0" fillId="0" borderId="0" xfId="0" applyFont="1" applyAlignment="1">
      <alignment/>
    </xf>
    <xf numFmtId="0" fontId="2" fillId="0" borderId="0" xfId="0" applyFont="1" applyAlignment="1">
      <alignment/>
    </xf>
    <xf numFmtId="168" fontId="0" fillId="0" borderId="0" xfId="56" applyNumberFormat="1" applyFont="1" applyAlignment="1">
      <alignment/>
    </xf>
    <xf numFmtId="49" fontId="4" fillId="0" borderId="10" xfId="0" applyNumberFormat="1" applyFont="1" applyFill="1" applyBorder="1" applyAlignment="1">
      <alignment horizontal="left" vertical="center" indent="5"/>
    </xf>
    <xf numFmtId="0" fontId="4" fillId="33" borderId="11" xfId="0" applyFont="1" applyFill="1" applyBorder="1" applyAlignment="1">
      <alignment horizontal="left" vertical="top" wrapText="1"/>
    </xf>
    <xf numFmtId="49" fontId="4" fillId="0" borderId="12" xfId="0" applyNumberFormat="1" applyFont="1" applyFill="1" applyBorder="1" applyAlignment="1">
      <alignment horizontal="left" vertical="center" indent="5"/>
    </xf>
    <xf numFmtId="0" fontId="2" fillId="0" borderId="13" xfId="0" applyFont="1" applyBorder="1" applyAlignment="1">
      <alignment vertical="center"/>
    </xf>
    <xf numFmtId="168" fontId="2" fillId="0" borderId="14" xfId="56" applyNumberFormat="1" applyFont="1" applyBorder="1" applyAlignment="1">
      <alignment vertical="center"/>
    </xf>
    <xf numFmtId="0" fontId="2" fillId="0" borderId="0" xfId="0" applyFont="1" applyBorder="1" applyAlignment="1">
      <alignment vertical="center"/>
    </xf>
    <xf numFmtId="168" fontId="2" fillId="0" borderId="15" xfId="56" applyNumberFormat="1" applyFont="1" applyBorder="1" applyAlignment="1">
      <alignment vertical="center"/>
    </xf>
    <xf numFmtId="49" fontId="4" fillId="0" borderId="16" xfId="0" applyNumberFormat="1" applyFont="1" applyFill="1" applyBorder="1" applyAlignment="1">
      <alignment horizontal="left" vertical="center" indent="5"/>
    </xf>
    <xf numFmtId="0" fontId="2" fillId="0" borderId="17" xfId="0" applyFont="1" applyBorder="1" applyAlignment="1">
      <alignment vertical="center"/>
    </xf>
    <xf numFmtId="168" fontId="2" fillId="0" borderId="18" xfId="56" applyNumberFormat="1" applyFont="1" applyBorder="1" applyAlignment="1">
      <alignment vertical="center"/>
    </xf>
    <xf numFmtId="0" fontId="2" fillId="0" borderId="0" xfId="0" applyFont="1" applyAlignment="1">
      <alignment vertical="center"/>
    </xf>
    <xf numFmtId="168" fontId="2" fillId="0" borderId="0" xfId="56" applyNumberFormat="1" applyFont="1" applyAlignment="1">
      <alignment vertical="center"/>
    </xf>
    <xf numFmtId="168" fontId="2" fillId="0" borderId="0" xfId="56" applyNumberFormat="1" applyFont="1" applyAlignment="1">
      <alignment horizontal="right" vertical="center"/>
    </xf>
    <xf numFmtId="0" fontId="4" fillId="33" borderId="19" xfId="0" applyFont="1" applyFill="1" applyBorder="1" applyAlignment="1">
      <alignment horizontal="center" vertical="center" wrapText="1"/>
    </xf>
    <xf numFmtId="0" fontId="4" fillId="0" borderId="0" xfId="0" applyFont="1" applyAlignment="1">
      <alignment horizontal="center" vertical="center"/>
    </xf>
    <xf numFmtId="0" fontId="4" fillId="33" borderId="11" xfId="0" applyFont="1" applyFill="1" applyBorder="1" applyAlignment="1">
      <alignment horizontal="center" vertical="top" wrapText="1"/>
    </xf>
    <xf numFmtId="168" fontId="4" fillId="33" borderId="11" xfId="56" applyNumberFormat="1" applyFont="1" applyFill="1" applyBorder="1" applyAlignment="1">
      <alignment horizontal="center" vertical="top" wrapText="1"/>
    </xf>
    <xf numFmtId="0" fontId="4" fillId="33" borderId="19" xfId="0" applyFont="1" applyFill="1" applyBorder="1" applyAlignment="1">
      <alignment horizontal="left" vertical="center" wrapText="1"/>
    </xf>
    <xf numFmtId="167" fontId="2" fillId="0" borderId="13" xfId="56" applyNumberFormat="1" applyFont="1" applyBorder="1" applyAlignment="1">
      <alignment vertical="center"/>
    </xf>
    <xf numFmtId="167" fontId="2" fillId="0" borderId="0" xfId="56" applyNumberFormat="1" applyFont="1" applyBorder="1" applyAlignment="1">
      <alignment vertical="center"/>
    </xf>
    <xf numFmtId="167" fontId="2" fillId="0" borderId="17" xfId="56" applyNumberFormat="1" applyFont="1" applyBorder="1" applyAlignment="1">
      <alignment vertical="center"/>
    </xf>
    <xf numFmtId="167" fontId="2" fillId="0" borderId="0" xfId="56" applyNumberFormat="1" applyFont="1" applyAlignment="1">
      <alignment vertical="center"/>
    </xf>
    <xf numFmtId="167" fontId="4" fillId="33" borderId="19" xfId="56" applyNumberFormat="1" applyFont="1" applyFill="1" applyBorder="1" applyAlignment="1">
      <alignment horizontal="center" vertical="center" wrapText="1"/>
    </xf>
    <xf numFmtId="0" fontId="4" fillId="34" borderId="19" xfId="0" applyFont="1" applyFill="1" applyBorder="1" applyAlignment="1">
      <alignment horizontal="left" vertical="center" wrapText="1"/>
    </xf>
    <xf numFmtId="167" fontId="4" fillId="34" borderId="19" xfId="56" applyNumberFormat="1" applyFont="1" applyFill="1" applyBorder="1" applyAlignment="1">
      <alignment horizontal="right" vertical="center" wrapText="1"/>
    </xf>
    <xf numFmtId="0" fontId="2" fillId="0" borderId="19" xfId="0" applyFont="1" applyBorder="1" applyAlignment="1">
      <alignment/>
    </xf>
    <xf numFmtId="167" fontId="4" fillId="33" borderId="19" xfId="56" applyNumberFormat="1" applyFont="1" applyFill="1" applyBorder="1" applyAlignment="1">
      <alignment horizontal="right" vertical="center" wrapText="1"/>
    </xf>
    <xf numFmtId="0" fontId="4" fillId="33" borderId="19" xfId="0" applyFont="1" applyFill="1" applyBorder="1" applyAlignment="1">
      <alignment horizontal="center" vertical="center"/>
    </xf>
    <xf numFmtId="167" fontId="4" fillId="33" borderId="19" xfId="56" applyNumberFormat="1" applyFont="1" applyFill="1" applyBorder="1" applyAlignment="1">
      <alignment horizontal="center" vertical="center"/>
    </xf>
    <xf numFmtId="0" fontId="4" fillId="33" borderId="19" xfId="0" applyFont="1" applyFill="1" applyBorder="1" applyAlignment="1">
      <alignment horizontal="left" vertical="center"/>
    </xf>
    <xf numFmtId="167" fontId="4" fillId="33" borderId="19" xfId="56" applyNumberFormat="1" applyFont="1" applyFill="1" applyBorder="1" applyAlignment="1">
      <alignment vertical="center"/>
    </xf>
    <xf numFmtId="167" fontId="2" fillId="0" borderId="14" xfId="56" applyNumberFormat="1" applyFont="1" applyBorder="1" applyAlignment="1">
      <alignment vertical="center"/>
    </xf>
    <xf numFmtId="167" fontId="2" fillId="0" borderId="15" xfId="56" applyNumberFormat="1" applyFont="1" applyBorder="1" applyAlignment="1">
      <alignment vertical="center"/>
    </xf>
    <xf numFmtId="167" fontId="2" fillId="0" borderId="18" xfId="56" applyNumberFormat="1" applyFont="1" applyBorder="1" applyAlignment="1">
      <alignment vertical="center"/>
    </xf>
    <xf numFmtId="167" fontId="0" fillId="0" borderId="0" xfId="56" applyNumberFormat="1" applyFont="1" applyAlignment="1">
      <alignment/>
    </xf>
    <xf numFmtId="0" fontId="2" fillId="34" borderId="0" xfId="0" applyFont="1" applyFill="1" applyBorder="1" applyAlignment="1">
      <alignment horizontal="left" vertical="center" wrapText="1"/>
    </xf>
    <xf numFmtId="0" fontId="0" fillId="0" borderId="0" xfId="0" applyFont="1" applyAlignment="1">
      <alignment vertical="center"/>
    </xf>
    <xf numFmtId="0" fontId="4" fillId="33" borderId="11" xfId="0" applyFont="1" applyFill="1" applyBorder="1" applyAlignment="1">
      <alignment horizontal="center" vertical="center" wrapText="1"/>
    </xf>
    <xf numFmtId="167" fontId="4" fillId="33" borderId="11" xfId="56" applyNumberFormat="1" applyFont="1" applyFill="1" applyBorder="1" applyAlignment="1">
      <alignment vertical="center" wrapText="1"/>
    </xf>
    <xf numFmtId="0" fontId="3" fillId="0" borderId="0" xfId="0" applyFont="1" applyAlignment="1">
      <alignment horizontal="center" vertical="center"/>
    </xf>
    <xf numFmtId="167" fontId="0" fillId="0" borderId="0" xfId="56" applyNumberFormat="1" applyFont="1" applyAlignment="1">
      <alignment vertical="center"/>
    </xf>
    <xf numFmtId="0" fontId="4" fillId="33" borderId="11" xfId="0" applyFont="1" applyFill="1" applyBorder="1" applyAlignment="1">
      <alignment horizontal="left" vertical="center" wrapText="1"/>
    </xf>
    <xf numFmtId="167" fontId="4" fillId="33" borderId="11" xfId="56" applyNumberFormat="1" applyFont="1" applyFill="1" applyBorder="1" applyAlignment="1">
      <alignment horizontal="center" vertical="center" wrapText="1"/>
    </xf>
    <xf numFmtId="0" fontId="3" fillId="0" borderId="0" xfId="0" applyFont="1" applyAlignment="1">
      <alignment horizontal="left" vertical="center"/>
    </xf>
    <xf numFmtId="168" fontId="0" fillId="0" borderId="0" xfId="56" applyNumberFormat="1" applyFont="1" applyAlignment="1">
      <alignment vertical="center"/>
    </xf>
    <xf numFmtId="167" fontId="4" fillId="33" borderId="11" xfId="56" applyNumberFormat="1" applyFont="1" applyFill="1" applyBorder="1" applyAlignment="1">
      <alignment horizontal="left" vertical="top" wrapText="1"/>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49" fontId="4" fillId="0" borderId="0" xfId="0" applyNumberFormat="1" applyFont="1" applyFill="1" applyAlignment="1">
      <alignment vertical="center"/>
    </xf>
    <xf numFmtId="49" fontId="2" fillId="0" borderId="0" xfId="56" applyNumberFormat="1" applyFont="1" applyFill="1" applyAlignment="1">
      <alignment horizontal="right" vertical="center"/>
    </xf>
    <xf numFmtId="49" fontId="2" fillId="0" borderId="0" xfId="0" applyNumberFormat="1" applyFont="1" applyFill="1" applyAlignment="1">
      <alignment vertical="center"/>
    </xf>
    <xf numFmtId="49" fontId="4" fillId="33" borderId="20"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4" fillId="33" borderId="19" xfId="56"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2" fillId="0" borderId="1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22" xfId="56" applyNumberFormat="1" applyFont="1" applyFill="1" applyBorder="1" applyAlignment="1">
      <alignment vertical="center"/>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22" xfId="0" applyNumberFormat="1" applyFont="1" applyFill="1" applyBorder="1" applyAlignment="1">
      <alignment vertical="center"/>
    </xf>
    <xf numFmtId="0" fontId="2" fillId="0" borderId="22" xfId="0" applyFont="1" applyBorder="1" applyAlignment="1">
      <alignment/>
    </xf>
    <xf numFmtId="49" fontId="2" fillId="0" borderId="16" xfId="0" applyNumberFormat="1" applyFont="1" applyFill="1" applyBorder="1" applyAlignment="1">
      <alignment horizontal="left" vertical="center"/>
    </xf>
    <xf numFmtId="49" fontId="2" fillId="0" borderId="17" xfId="0" applyNumberFormat="1" applyFont="1" applyFill="1" applyBorder="1" applyAlignment="1">
      <alignment horizontal="left" vertical="center" wrapText="1"/>
    </xf>
    <xf numFmtId="49" fontId="2" fillId="0" borderId="23" xfId="56" applyNumberFormat="1" applyFont="1" applyFill="1" applyBorder="1" applyAlignment="1">
      <alignment vertical="center"/>
    </xf>
    <xf numFmtId="49" fontId="2" fillId="0" borderId="0" xfId="0" applyNumberFormat="1" applyFont="1" applyFill="1" applyAlignment="1">
      <alignment vertical="center" wrapText="1"/>
    </xf>
    <xf numFmtId="49" fontId="2" fillId="0" borderId="0" xfId="56" applyNumberFormat="1" applyFont="1" applyFill="1" applyAlignment="1">
      <alignment vertical="center"/>
    </xf>
    <xf numFmtId="168" fontId="2" fillId="0" borderId="13" xfId="56" applyNumberFormat="1" applyFont="1" applyBorder="1" applyAlignment="1">
      <alignment vertical="center"/>
    </xf>
    <xf numFmtId="168" fontId="2" fillId="0" borderId="0" xfId="56" applyNumberFormat="1" applyFont="1" applyBorder="1" applyAlignment="1">
      <alignment vertical="center"/>
    </xf>
    <xf numFmtId="168" fontId="2" fillId="0" borderId="17" xfId="56" applyNumberFormat="1" applyFont="1" applyBorder="1" applyAlignment="1">
      <alignment vertical="center"/>
    </xf>
    <xf numFmtId="0" fontId="2" fillId="0" borderId="0" xfId="0" applyFont="1" applyAlignment="1">
      <alignment vertical="center" wrapText="1"/>
    </xf>
    <xf numFmtId="168" fontId="4" fillId="33" borderId="11" xfId="56" applyNumberFormat="1" applyFont="1" applyFill="1" applyBorder="1" applyAlignment="1">
      <alignment horizontal="center" vertical="center"/>
    </xf>
    <xf numFmtId="0" fontId="0" fillId="0" borderId="0" xfId="0" applyFont="1" applyAlignment="1">
      <alignment/>
    </xf>
    <xf numFmtId="49" fontId="4" fillId="0" borderId="12" xfId="0" applyNumberFormat="1" applyFont="1" applyFill="1" applyBorder="1" applyAlignment="1">
      <alignment horizontal="left" vertical="center" indent="4"/>
    </xf>
    <xf numFmtId="49" fontId="4" fillId="0" borderId="10" xfId="0" applyNumberFormat="1" applyFont="1" applyFill="1" applyBorder="1" applyAlignment="1">
      <alignment horizontal="left" vertical="center" indent="4"/>
    </xf>
    <xf numFmtId="49" fontId="4" fillId="0" borderId="16" xfId="0" applyNumberFormat="1" applyFont="1" applyFill="1" applyBorder="1" applyAlignment="1">
      <alignment horizontal="left" vertical="center" indent="4"/>
    </xf>
    <xf numFmtId="168" fontId="2" fillId="0" borderId="0" xfId="56" applyNumberFormat="1" applyFont="1" applyAlignment="1">
      <alignment/>
    </xf>
    <xf numFmtId="168" fontId="4" fillId="33" borderId="19" xfId="56" applyNumberFormat="1" applyFont="1" applyFill="1" applyBorder="1" applyAlignment="1">
      <alignment horizontal="center" vertical="center"/>
    </xf>
    <xf numFmtId="0" fontId="4" fillId="0" borderId="19" xfId="0" applyNumberFormat="1" applyFont="1" applyBorder="1" applyAlignment="1">
      <alignment vertical="center"/>
    </xf>
    <xf numFmtId="167" fontId="4" fillId="0" borderId="19" xfId="56" applyNumberFormat="1" applyFont="1" applyBorder="1" applyAlignment="1">
      <alignment vertical="center"/>
    </xf>
    <xf numFmtId="168" fontId="4" fillId="0" borderId="19" xfId="56" applyNumberFormat="1" applyFont="1" applyBorder="1" applyAlignment="1">
      <alignment vertical="center"/>
    </xf>
    <xf numFmtId="0" fontId="2" fillId="0" borderId="19" xfId="0" applyNumberFormat="1" applyFont="1" applyBorder="1" applyAlignment="1">
      <alignment horizontal="left" vertical="center" indent="4"/>
    </xf>
    <xf numFmtId="167" fontId="2" fillId="0" borderId="19" xfId="56" applyNumberFormat="1" applyFont="1" applyBorder="1" applyAlignment="1">
      <alignment horizontal="right" wrapText="1"/>
    </xf>
    <xf numFmtId="168" fontId="2" fillId="0" borderId="19" xfId="56" applyNumberFormat="1" applyFont="1" applyBorder="1" applyAlignment="1">
      <alignment horizontal="right" wrapText="1"/>
    </xf>
    <xf numFmtId="167" fontId="2" fillId="0" borderId="19" xfId="56" applyNumberFormat="1" applyFont="1" applyBorder="1" applyAlignment="1">
      <alignment vertical="center"/>
    </xf>
    <xf numFmtId="168" fontId="2" fillId="0" borderId="19" xfId="56" applyNumberFormat="1" applyFont="1" applyBorder="1" applyAlignment="1">
      <alignment vertical="center"/>
    </xf>
    <xf numFmtId="0" fontId="2" fillId="0" borderId="19" xfId="0" applyNumberFormat="1" applyFont="1" applyBorder="1" applyAlignment="1">
      <alignment vertical="center"/>
    </xf>
    <xf numFmtId="167" fontId="4" fillId="0" borderId="19" xfId="56" applyNumberFormat="1" applyFont="1" applyBorder="1" applyAlignment="1">
      <alignment horizontal="right" wrapText="1"/>
    </xf>
    <xf numFmtId="168" fontId="4" fillId="0" borderId="19" xfId="56" applyNumberFormat="1" applyFont="1" applyBorder="1" applyAlignment="1">
      <alignment horizontal="right" wrapText="1"/>
    </xf>
    <xf numFmtId="0" fontId="3" fillId="0" borderId="0" xfId="0" applyFont="1" applyAlignment="1">
      <alignment/>
    </xf>
    <xf numFmtId="0" fontId="4" fillId="0" borderId="19" xfId="0" applyNumberFormat="1" applyFont="1" applyBorder="1" applyAlignment="1">
      <alignment horizontal="left" vertical="center"/>
    </xf>
    <xf numFmtId="0" fontId="4" fillId="33" borderId="19" xfId="0" applyNumberFormat="1" applyFont="1" applyFill="1" applyBorder="1" applyAlignment="1">
      <alignment vertical="center"/>
    </xf>
    <xf numFmtId="168" fontId="4" fillId="33" borderId="19" xfId="56" applyNumberFormat="1" applyFont="1" applyFill="1" applyBorder="1" applyAlignment="1">
      <alignment vertical="center"/>
    </xf>
    <xf numFmtId="0" fontId="4" fillId="0" borderId="19" xfId="0" applyFont="1" applyBorder="1" applyAlignment="1">
      <alignment vertical="center"/>
    </xf>
    <xf numFmtId="0" fontId="2" fillId="0" borderId="19" xfId="0" applyFont="1" applyBorder="1" applyAlignment="1">
      <alignment horizontal="left" vertical="center" indent="4"/>
    </xf>
    <xf numFmtId="167" fontId="2" fillId="0" borderId="19" xfId="56" applyNumberFormat="1" applyFont="1" applyBorder="1" applyAlignment="1">
      <alignment horizontal="right" vertical="center" wrapText="1"/>
    </xf>
    <xf numFmtId="0" fontId="2" fillId="0" borderId="19" xfId="0" applyFont="1" applyBorder="1" applyAlignment="1">
      <alignment vertical="center"/>
    </xf>
    <xf numFmtId="167" fontId="4" fillId="0" borderId="19" xfId="56" applyNumberFormat="1" applyFont="1" applyBorder="1" applyAlignment="1">
      <alignment horizontal="right" vertical="center" wrapText="1"/>
    </xf>
    <xf numFmtId="0" fontId="4" fillId="33" borderId="19" xfId="0" applyFont="1" applyFill="1" applyBorder="1" applyAlignment="1">
      <alignment vertical="center"/>
    </xf>
    <xf numFmtId="0" fontId="2" fillId="0" borderId="14" xfId="0" applyFont="1" applyBorder="1" applyAlignment="1">
      <alignment/>
    </xf>
    <xf numFmtId="0" fontId="2" fillId="0" borderId="15" xfId="0" applyFont="1" applyBorder="1" applyAlignment="1">
      <alignment/>
    </xf>
    <xf numFmtId="0" fontId="2" fillId="0" borderId="18" xfId="0" applyFont="1" applyBorder="1" applyAlignment="1">
      <alignment/>
    </xf>
    <xf numFmtId="49" fontId="4" fillId="0" borderId="19" xfId="0" applyNumberFormat="1" applyFont="1" applyFill="1" applyBorder="1" applyAlignment="1">
      <alignment vertical="center"/>
    </xf>
    <xf numFmtId="167" fontId="4" fillId="0" borderId="19" xfId="56" applyNumberFormat="1" applyFont="1" applyFill="1" applyBorder="1" applyAlignment="1">
      <alignment vertical="center"/>
    </xf>
    <xf numFmtId="167" fontId="2" fillId="0" borderId="19" xfId="56" applyNumberFormat="1" applyFont="1" applyFill="1" applyBorder="1" applyAlignment="1">
      <alignment vertical="center"/>
    </xf>
    <xf numFmtId="49" fontId="2" fillId="0" borderId="19" xfId="0" applyNumberFormat="1" applyFont="1" applyFill="1" applyBorder="1" applyAlignment="1">
      <alignment vertical="center"/>
    </xf>
    <xf numFmtId="0" fontId="2" fillId="0" borderId="0" xfId="0" applyFont="1" applyFill="1" applyAlignment="1">
      <alignment horizontal="left" vertical="center"/>
    </xf>
    <xf numFmtId="168" fontId="2" fillId="0" borderId="0" xfId="56" applyNumberFormat="1" applyFont="1" applyFill="1" applyAlignment="1">
      <alignment horizontal="center" vertical="center"/>
    </xf>
    <xf numFmtId="0" fontId="2" fillId="0" borderId="0" xfId="0" applyFont="1" applyFill="1" applyAlignment="1">
      <alignment horizontal="center" vertical="center"/>
    </xf>
    <xf numFmtId="0" fontId="4" fillId="33" borderId="19" xfId="0" applyNumberFormat="1" applyFont="1" applyFill="1" applyBorder="1" applyAlignment="1">
      <alignment horizontal="center" vertical="center"/>
    </xf>
    <xf numFmtId="0" fontId="4" fillId="0" borderId="0" xfId="0" applyFont="1" applyFill="1" applyAlignment="1">
      <alignment horizontal="center" vertical="center"/>
    </xf>
    <xf numFmtId="0" fontId="4" fillId="33" borderId="19" xfId="0" applyNumberFormat="1" applyFont="1" applyFill="1" applyBorder="1" applyAlignment="1">
      <alignment/>
    </xf>
    <xf numFmtId="0" fontId="2" fillId="0" borderId="19" xfId="0" applyNumberFormat="1" applyFont="1" applyFill="1" applyBorder="1" applyAlignment="1">
      <alignment/>
    </xf>
    <xf numFmtId="168" fontId="2" fillId="0" borderId="19" xfId="56" applyNumberFormat="1" applyFont="1" applyFill="1" applyBorder="1" applyAlignment="1">
      <alignment vertical="center"/>
    </xf>
    <xf numFmtId="0" fontId="2" fillId="0" borderId="21" xfId="0" applyNumberFormat="1" applyFont="1" applyFill="1" applyBorder="1" applyAlignment="1">
      <alignment/>
    </xf>
    <xf numFmtId="168" fontId="2" fillId="0" borderId="21" xfId="56" applyNumberFormat="1" applyFont="1" applyFill="1" applyBorder="1" applyAlignment="1">
      <alignment vertical="center"/>
    </xf>
    <xf numFmtId="168" fontId="4" fillId="33" borderId="19" xfId="56" applyNumberFormat="1" applyFont="1" applyFill="1" applyBorder="1" applyAlignment="1">
      <alignment vertical="center" wrapText="1"/>
    </xf>
    <xf numFmtId="168" fontId="2" fillId="34" borderId="19" xfId="56" applyNumberFormat="1" applyFont="1" applyFill="1" applyBorder="1" applyAlignment="1">
      <alignment horizontal="right" vertical="top" wrapText="1"/>
    </xf>
    <xf numFmtId="0" fontId="4" fillId="33" borderId="21" xfId="0" applyNumberFormat="1" applyFont="1" applyFill="1" applyBorder="1" applyAlignment="1">
      <alignment/>
    </xf>
    <xf numFmtId="0" fontId="2" fillId="0" borderId="13" xfId="0" applyFont="1" applyBorder="1" applyAlignment="1">
      <alignment/>
    </xf>
    <xf numFmtId="0" fontId="2" fillId="0" borderId="0" xfId="0" applyFont="1" applyBorder="1" applyAlignment="1">
      <alignment/>
    </xf>
    <xf numFmtId="0" fontId="2" fillId="0" borderId="17" xfId="0" applyFont="1" applyBorder="1" applyAlignment="1">
      <alignment/>
    </xf>
    <xf numFmtId="49" fontId="4" fillId="33" borderId="19" xfId="0" applyNumberFormat="1" applyFont="1" applyFill="1" applyBorder="1" applyAlignment="1">
      <alignment horizontal="center" vertical="center"/>
    </xf>
    <xf numFmtId="43" fontId="4" fillId="33" borderId="19" xfId="56" applyFont="1" applyFill="1" applyBorder="1" applyAlignment="1">
      <alignment horizontal="center" vertical="center" wrapText="1"/>
    </xf>
    <xf numFmtId="49" fontId="4" fillId="0" borderId="19" xfId="0" applyNumberFormat="1" applyFont="1" applyFill="1" applyBorder="1" applyAlignment="1">
      <alignment horizontal="left" vertical="center"/>
    </xf>
    <xf numFmtId="167" fontId="4" fillId="0" borderId="19" xfId="56" applyNumberFormat="1" applyFont="1" applyFill="1" applyBorder="1" applyAlignment="1">
      <alignment horizontal="right" vertical="center"/>
    </xf>
    <xf numFmtId="167" fontId="0" fillId="0" borderId="0" xfId="0" applyNumberFormat="1" applyFont="1" applyAlignment="1">
      <alignment/>
    </xf>
    <xf numFmtId="49" fontId="2" fillId="0" borderId="19" xfId="0" applyNumberFormat="1" applyFont="1" applyFill="1" applyBorder="1" applyAlignment="1">
      <alignment horizontal="left" vertical="center" indent="2"/>
    </xf>
    <xf numFmtId="167" fontId="2" fillId="0" borderId="19" xfId="56" applyNumberFormat="1" applyFont="1" applyFill="1" applyBorder="1" applyAlignment="1">
      <alignment horizontal="right" vertical="center"/>
    </xf>
    <xf numFmtId="167" fontId="2" fillId="0" borderId="19" xfId="56" applyNumberFormat="1" applyFont="1" applyFill="1" applyBorder="1" applyAlignment="1">
      <alignment horizontal="left" vertical="center" indent="2"/>
    </xf>
    <xf numFmtId="49" fontId="2" fillId="0" borderId="19" xfId="0" applyNumberFormat="1" applyFont="1" applyFill="1" applyBorder="1" applyAlignment="1">
      <alignment horizontal="left" vertical="center" indent="3"/>
    </xf>
    <xf numFmtId="49" fontId="4" fillId="0" borderId="19" xfId="0" applyNumberFormat="1" applyFont="1" applyFill="1" applyBorder="1" applyAlignment="1">
      <alignment vertical="center" wrapText="1"/>
    </xf>
    <xf numFmtId="49" fontId="4" fillId="33" borderId="19" xfId="0" applyNumberFormat="1" applyFont="1" applyFill="1" applyBorder="1" applyAlignment="1">
      <alignment vertical="center" wrapText="1"/>
    </xf>
    <xf numFmtId="10" fontId="4" fillId="33" borderId="19" xfId="54" applyNumberFormat="1" applyFont="1" applyFill="1" applyBorder="1" applyAlignment="1">
      <alignment vertical="center"/>
    </xf>
    <xf numFmtId="0" fontId="2" fillId="34" borderId="11" xfId="0" applyFont="1" applyFill="1" applyBorder="1" applyAlignment="1">
      <alignment horizontal="left" vertical="center" wrapText="1"/>
    </xf>
    <xf numFmtId="167" fontId="2" fillId="34" borderId="11" xfId="56" applyNumberFormat="1" applyFont="1" applyFill="1" applyBorder="1" applyAlignment="1">
      <alignment vertical="center" wrapText="1"/>
    </xf>
    <xf numFmtId="0" fontId="4" fillId="0" borderId="0" xfId="0" applyFont="1" applyAlignment="1">
      <alignment vertical="center"/>
    </xf>
    <xf numFmtId="10" fontId="4" fillId="0" borderId="19" xfId="54"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wrapText="1"/>
    </xf>
    <xf numFmtId="0" fontId="2" fillId="0" borderId="19" xfId="0" applyFont="1" applyFill="1" applyBorder="1" applyAlignment="1">
      <alignment vertical="center" wrapText="1"/>
    </xf>
    <xf numFmtId="0" fontId="4" fillId="33" borderId="19" xfId="0" applyFont="1" applyFill="1" applyBorder="1" applyAlignment="1">
      <alignment vertical="center" wrapText="1"/>
    </xf>
    <xf numFmtId="167" fontId="4" fillId="33" borderId="19" xfId="0" applyNumberFormat="1" applyFont="1" applyFill="1" applyBorder="1" applyAlignment="1">
      <alignment vertical="center" wrapText="1"/>
    </xf>
    <xf numFmtId="0" fontId="2" fillId="0" borderId="26" xfId="0" applyFont="1" applyFill="1" applyBorder="1" applyAlignment="1">
      <alignment vertical="center" wrapText="1"/>
    </xf>
    <xf numFmtId="164" fontId="2" fillId="0" borderId="27" xfId="0" applyNumberFormat="1" applyFont="1" applyFill="1" applyBorder="1" applyAlignment="1">
      <alignment horizontal="right" vertical="center" wrapText="1"/>
    </xf>
    <xf numFmtId="0" fontId="2" fillId="0" borderId="20" xfId="0" applyFont="1" applyFill="1" applyBorder="1" applyAlignment="1">
      <alignment vertical="center" wrapText="1"/>
    </xf>
    <xf numFmtId="0" fontId="2" fillId="0" borderId="21" xfId="0" applyFont="1" applyBorder="1" applyAlignment="1">
      <alignment vertical="center"/>
    </xf>
    <xf numFmtId="0" fontId="2" fillId="0" borderId="28" xfId="0" applyFont="1" applyBorder="1" applyAlignment="1">
      <alignment vertical="center"/>
    </xf>
    <xf numFmtId="168" fontId="2" fillId="0" borderId="19" xfId="56" applyNumberFormat="1" applyFont="1" applyFill="1" applyBorder="1" applyAlignment="1">
      <alignment vertical="center" wrapText="1"/>
    </xf>
    <xf numFmtId="0" fontId="4" fillId="33" borderId="20" xfId="0" applyFont="1" applyFill="1" applyBorder="1" applyAlignment="1">
      <alignment vertical="center" wrapText="1"/>
    </xf>
    <xf numFmtId="0" fontId="4" fillId="33" borderId="21" xfId="0" applyFont="1" applyFill="1" applyBorder="1" applyAlignment="1">
      <alignment vertical="center"/>
    </xf>
    <xf numFmtId="0" fontId="4" fillId="33" borderId="28" xfId="0" applyFont="1" applyFill="1" applyBorder="1" applyAlignment="1">
      <alignment vertical="center"/>
    </xf>
    <xf numFmtId="49" fontId="4" fillId="0" borderId="13" xfId="0" applyNumberFormat="1" applyFont="1" applyFill="1" applyBorder="1" applyAlignment="1">
      <alignment horizontal="left" vertical="center" indent="4"/>
    </xf>
    <xf numFmtId="49" fontId="4" fillId="0" borderId="0" xfId="0" applyNumberFormat="1" applyFont="1" applyFill="1" applyBorder="1" applyAlignment="1">
      <alignment horizontal="left" vertical="center" indent="4"/>
    </xf>
    <xf numFmtId="49" fontId="4" fillId="0" borderId="17" xfId="0" applyNumberFormat="1" applyFont="1" applyFill="1" applyBorder="1" applyAlignment="1">
      <alignment horizontal="left" vertical="center" indent="4"/>
    </xf>
    <xf numFmtId="168" fontId="4" fillId="33" borderId="19" xfId="56" applyNumberFormat="1" applyFont="1" applyFill="1" applyBorder="1" applyAlignment="1">
      <alignment horizontal="center" vertical="center" wrapText="1"/>
    </xf>
    <xf numFmtId="168" fontId="2" fillId="0" borderId="19" xfId="0" applyNumberFormat="1" applyFont="1" applyFill="1" applyBorder="1" applyAlignment="1">
      <alignment vertical="center" wrapText="1"/>
    </xf>
    <xf numFmtId="10" fontId="2" fillId="0" borderId="19" xfId="54" applyNumberFormat="1" applyFont="1" applyFill="1" applyBorder="1" applyAlignment="1">
      <alignment vertical="center" wrapText="1"/>
    </xf>
    <xf numFmtId="0" fontId="4" fillId="0" borderId="19" xfId="0" applyFont="1" applyFill="1" applyBorder="1" applyAlignment="1">
      <alignment vertical="center" wrapText="1"/>
    </xf>
    <xf numFmtId="168" fontId="4" fillId="0" borderId="19" xfId="56" applyNumberFormat="1" applyFont="1" applyFill="1" applyBorder="1" applyAlignment="1">
      <alignment vertical="center" wrapText="1"/>
    </xf>
    <xf numFmtId="168" fontId="4" fillId="0" borderId="19" xfId="0" applyNumberFormat="1" applyFont="1" applyFill="1" applyBorder="1" applyAlignment="1">
      <alignment vertical="center" wrapText="1"/>
    </xf>
    <xf numFmtId="10" fontId="4" fillId="0" borderId="19" xfId="54" applyNumberFormat="1" applyFont="1" applyFill="1" applyBorder="1" applyAlignment="1">
      <alignment vertical="center" wrapText="1"/>
    </xf>
    <xf numFmtId="0" fontId="0" fillId="0" borderId="0" xfId="0" applyFont="1" applyAlignment="1">
      <alignment vertical="center" wrapText="1"/>
    </xf>
    <xf numFmtId="168" fontId="4" fillId="33" borderId="11" xfId="56" applyNumberFormat="1" applyFont="1" applyFill="1" applyBorder="1" applyAlignment="1">
      <alignment horizontal="center" vertical="center" wrapText="1"/>
    </xf>
    <xf numFmtId="43" fontId="2" fillId="0" borderId="0" xfId="56" applyFont="1" applyAlignment="1">
      <alignment/>
    </xf>
    <xf numFmtId="43" fontId="2" fillId="0" borderId="0" xfId="56" applyFont="1" applyFill="1" applyAlignment="1">
      <alignment horizontal="center" vertical="center"/>
    </xf>
    <xf numFmtId="43" fontId="4" fillId="0" borderId="0" xfId="56" applyFont="1" applyFill="1" applyAlignment="1">
      <alignment horizontal="center" vertical="center"/>
    </xf>
    <xf numFmtId="49" fontId="4" fillId="33" borderId="19" xfId="0" applyNumberFormat="1" applyFont="1" applyFill="1" applyBorder="1" applyAlignment="1">
      <alignment horizontal="justify" vertical="center"/>
    </xf>
    <xf numFmtId="167" fontId="4" fillId="33" borderId="19" xfId="56" applyNumberFormat="1" applyFont="1" applyFill="1" applyBorder="1" applyAlignment="1">
      <alignment horizontal="right" vertical="center"/>
    </xf>
    <xf numFmtId="49" fontId="2" fillId="0" borderId="14" xfId="56" applyNumberFormat="1" applyFont="1" applyBorder="1" applyAlignment="1">
      <alignment horizontal="right" vertical="center"/>
    </xf>
    <xf numFmtId="49" fontId="2" fillId="0" borderId="15" xfId="56" applyNumberFormat="1" applyFont="1" applyBorder="1" applyAlignment="1">
      <alignment horizontal="right" vertical="center"/>
    </xf>
    <xf numFmtId="49" fontId="2" fillId="0" borderId="18" xfId="56" applyNumberFormat="1" applyFont="1" applyBorder="1" applyAlignment="1">
      <alignment horizontal="right" vertical="center"/>
    </xf>
    <xf numFmtId="49" fontId="2" fillId="0" borderId="0" xfId="56" applyNumberFormat="1" applyFont="1" applyAlignment="1">
      <alignment horizontal="right" vertical="center"/>
    </xf>
    <xf numFmtId="0" fontId="2" fillId="0" borderId="19" xfId="0" applyNumberFormat="1" applyFont="1" applyBorder="1" applyAlignment="1">
      <alignment/>
    </xf>
    <xf numFmtId="0" fontId="2" fillId="0" borderId="19" xfId="0" applyFont="1" applyBorder="1" applyAlignment="1">
      <alignment wrapText="1"/>
    </xf>
    <xf numFmtId="49" fontId="2" fillId="0" borderId="0" xfId="0" applyNumberFormat="1" applyFont="1" applyAlignment="1">
      <alignment horizontal="right"/>
    </xf>
    <xf numFmtId="0" fontId="6" fillId="0" borderId="29" xfId="0" applyFont="1" applyBorder="1" applyAlignment="1">
      <alignment/>
    </xf>
    <xf numFmtId="0" fontId="0" fillId="0" borderId="30" xfId="0" applyBorder="1" applyAlignment="1">
      <alignment/>
    </xf>
    <xf numFmtId="0" fontId="0" fillId="0" borderId="31" xfId="0" applyBorder="1" applyAlignment="1">
      <alignment/>
    </xf>
    <xf numFmtId="0" fontId="6" fillId="0" borderId="32" xfId="0" applyFont="1" applyBorder="1" applyAlignment="1">
      <alignment/>
    </xf>
    <xf numFmtId="0" fontId="0" fillId="0" borderId="0" xfId="0" applyBorder="1" applyAlignment="1">
      <alignment/>
    </xf>
    <xf numFmtId="0" fontId="0" fillId="0" borderId="33" xfId="0" applyBorder="1" applyAlignment="1">
      <alignment/>
    </xf>
    <xf numFmtId="0" fontId="7" fillId="0" borderId="32" xfId="0" applyFont="1" applyBorder="1" applyAlignment="1">
      <alignment horizontal="center"/>
    </xf>
    <xf numFmtId="0" fontId="6" fillId="0" borderId="32" xfId="0" applyFont="1" applyBorder="1" applyAlignment="1">
      <alignment horizontal="center"/>
    </xf>
    <xf numFmtId="0" fontId="8" fillId="0" borderId="32" xfId="0" applyFont="1" applyBorder="1" applyAlignment="1">
      <alignment horizontal="center"/>
    </xf>
    <xf numFmtId="0" fontId="0" fillId="0" borderId="32" xfId="0" applyBorder="1" applyAlignment="1">
      <alignment/>
    </xf>
    <xf numFmtId="0" fontId="9" fillId="0" borderId="32"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10" fillId="0" borderId="0" xfId="0" applyFont="1" applyAlignment="1">
      <alignment/>
    </xf>
    <xf numFmtId="0" fontId="11"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9" fillId="0" borderId="0" xfId="0" applyFont="1" applyAlignment="1">
      <alignment horizontal="center"/>
    </xf>
    <xf numFmtId="0" fontId="2" fillId="34" borderId="11" xfId="0" applyFont="1" applyFill="1" applyBorder="1" applyAlignment="1">
      <alignment horizontal="left" vertical="top" wrapText="1"/>
    </xf>
    <xf numFmtId="0" fontId="4" fillId="33" borderId="11" xfId="0" applyNumberFormat="1" applyFont="1" applyFill="1" applyBorder="1" applyAlignment="1">
      <alignment horizontal="left" vertical="top" wrapText="1"/>
    </xf>
    <xf numFmtId="37" fontId="2" fillId="0" borderId="13" xfId="56" applyNumberFormat="1" applyFont="1" applyBorder="1" applyAlignment="1">
      <alignment vertical="center"/>
    </xf>
    <xf numFmtId="0" fontId="2" fillId="0" borderId="13" xfId="0" applyFont="1" applyBorder="1" applyAlignment="1">
      <alignment vertical="center"/>
    </xf>
    <xf numFmtId="168" fontId="2" fillId="0" borderId="14" xfId="56" applyNumberFormat="1" applyFont="1" applyBorder="1" applyAlignment="1">
      <alignment vertical="center"/>
    </xf>
    <xf numFmtId="37" fontId="2" fillId="0" borderId="0" xfId="56" applyNumberFormat="1" applyFont="1" applyBorder="1" applyAlignment="1">
      <alignment vertical="center"/>
    </xf>
    <xf numFmtId="0" fontId="2" fillId="0" borderId="0" xfId="0" applyFont="1" applyBorder="1" applyAlignment="1">
      <alignment vertical="center"/>
    </xf>
    <xf numFmtId="168" fontId="2" fillId="0" borderId="15" xfId="56" applyNumberFormat="1" applyFont="1" applyBorder="1" applyAlignment="1">
      <alignment vertical="center"/>
    </xf>
    <xf numFmtId="37" fontId="2" fillId="0" borderId="17" xfId="56" applyNumberFormat="1" applyFont="1" applyBorder="1" applyAlignment="1">
      <alignment vertical="center"/>
    </xf>
    <xf numFmtId="0" fontId="2" fillId="0" borderId="17" xfId="0" applyFont="1" applyBorder="1" applyAlignment="1">
      <alignment vertical="center"/>
    </xf>
    <xf numFmtId="168" fontId="2" fillId="0" borderId="18" xfId="56" applyNumberFormat="1" applyFont="1" applyBorder="1" applyAlignment="1">
      <alignment vertical="center"/>
    </xf>
    <xf numFmtId="0" fontId="2" fillId="0" borderId="0" xfId="0" applyFont="1" applyAlignment="1">
      <alignment vertical="center"/>
    </xf>
    <xf numFmtId="37" fontId="2" fillId="0" borderId="0" xfId="56" applyNumberFormat="1" applyFont="1" applyAlignment="1">
      <alignment vertical="center"/>
    </xf>
    <xf numFmtId="168" fontId="2" fillId="0" borderId="0" xfId="56" applyNumberFormat="1" applyFont="1" applyAlignment="1">
      <alignment vertical="center"/>
    </xf>
    <xf numFmtId="168" fontId="2" fillId="0" borderId="0" xfId="56" applyNumberFormat="1" applyFont="1" applyAlignment="1">
      <alignment horizontal="right" vertical="center"/>
    </xf>
    <xf numFmtId="0" fontId="4" fillId="33" borderId="11" xfId="0" applyNumberFormat="1" applyFont="1" applyFill="1" applyBorder="1" applyAlignment="1">
      <alignment horizontal="left" vertical="top" wrapText="1"/>
    </xf>
    <xf numFmtId="0" fontId="2" fillId="34" borderId="11" xfId="0" applyNumberFormat="1" applyFont="1" applyFill="1" applyBorder="1" applyAlignment="1">
      <alignment horizontal="left" vertical="top" wrapText="1"/>
    </xf>
    <xf numFmtId="38" fontId="2" fillId="34" borderId="11" xfId="0" applyNumberFormat="1" applyFont="1" applyFill="1" applyBorder="1" applyAlignment="1">
      <alignment horizontal="right" vertical="top" wrapText="1"/>
    </xf>
    <xf numFmtId="167" fontId="2" fillId="0" borderId="13" xfId="56" applyNumberFormat="1" applyFont="1" applyBorder="1" applyAlignment="1">
      <alignment vertical="center"/>
    </xf>
    <xf numFmtId="0" fontId="2" fillId="0" borderId="0" xfId="0" applyFont="1" applyAlignment="1">
      <alignment/>
    </xf>
    <xf numFmtId="167" fontId="2" fillId="0" borderId="0" xfId="56" applyNumberFormat="1" applyFont="1" applyBorder="1" applyAlignment="1">
      <alignment vertical="center"/>
    </xf>
    <xf numFmtId="167" fontId="2" fillId="0" borderId="17" xfId="56" applyNumberFormat="1" applyFont="1" applyBorder="1" applyAlignment="1">
      <alignment vertical="center"/>
    </xf>
    <xf numFmtId="167" fontId="2" fillId="0" borderId="0" xfId="56" applyNumberFormat="1" applyFont="1" applyAlignment="1">
      <alignment vertical="center"/>
    </xf>
    <xf numFmtId="0" fontId="2" fillId="34" borderId="19" xfId="0" applyFont="1" applyFill="1" applyBorder="1" applyAlignment="1">
      <alignment horizontal="left" vertical="center" wrapText="1"/>
    </xf>
    <xf numFmtId="167" fontId="2" fillId="34" borderId="19" xfId="56" applyNumberFormat="1" applyFont="1" applyFill="1" applyBorder="1" applyAlignment="1">
      <alignment horizontal="right" vertical="center" wrapText="1"/>
    </xf>
    <xf numFmtId="0" fontId="2" fillId="0" borderId="19" xfId="0" applyFont="1" applyBorder="1" applyAlignment="1">
      <alignment/>
    </xf>
    <xf numFmtId="167" fontId="2" fillId="0" borderId="19" xfId="0" applyNumberFormat="1" applyFont="1" applyBorder="1" applyAlignment="1">
      <alignment/>
    </xf>
    <xf numFmtId="167" fontId="2" fillId="0" borderId="19" xfId="56" applyNumberFormat="1" applyFont="1" applyBorder="1" applyAlignment="1">
      <alignment horizontal="right" vertical="center"/>
    </xf>
    <xf numFmtId="0" fontId="2" fillId="0" borderId="19" xfId="0" applyFont="1" applyBorder="1" applyAlignment="1">
      <alignment horizontal="left" vertical="center"/>
    </xf>
    <xf numFmtId="167" fontId="2" fillId="0" borderId="14" xfId="56" applyNumberFormat="1" applyFont="1" applyBorder="1" applyAlignment="1">
      <alignment vertical="center"/>
    </xf>
    <xf numFmtId="167" fontId="2" fillId="0" borderId="15" xfId="56" applyNumberFormat="1" applyFont="1" applyBorder="1" applyAlignment="1">
      <alignment vertical="center"/>
    </xf>
    <xf numFmtId="167" fontId="2" fillId="0" borderId="18" xfId="56" applyNumberFormat="1" applyFont="1" applyBorder="1" applyAlignment="1">
      <alignment vertical="center"/>
    </xf>
    <xf numFmtId="0" fontId="2" fillId="34" borderId="0" xfId="0" applyFont="1" applyFill="1" applyBorder="1" applyAlignment="1">
      <alignment horizontal="left" vertical="center" wrapText="1"/>
    </xf>
    <xf numFmtId="0" fontId="4" fillId="34" borderId="11" xfId="0" applyNumberFormat="1" applyFont="1" applyFill="1" applyBorder="1" applyAlignment="1">
      <alignment horizontal="left" vertical="top" wrapText="1"/>
    </xf>
    <xf numFmtId="38" fontId="4" fillId="33" borderId="11" xfId="56" applyNumberFormat="1" applyFont="1" applyFill="1" applyBorder="1" applyAlignment="1">
      <alignment horizontal="center" vertical="center" wrapText="1"/>
    </xf>
    <xf numFmtId="38" fontId="2" fillId="0" borderId="13" xfId="56" applyNumberFormat="1" applyFont="1" applyBorder="1" applyAlignment="1">
      <alignment vertical="center"/>
    </xf>
    <xf numFmtId="38" fontId="2" fillId="0" borderId="14" xfId="56" applyNumberFormat="1" applyFont="1" applyBorder="1" applyAlignment="1">
      <alignment vertical="center"/>
    </xf>
    <xf numFmtId="38" fontId="2" fillId="0" borderId="0" xfId="56" applyNumberFormat="1" applyFont="1" applyBorder="1" applyAlignment="1">
      <alignment vertical="center"/>
    </xf>
    <xf numFmtId="38" fontId="2" fillId="0" borderId="15" xfId="56" applyNumberFormat="1" applyFont="1" applyBorder="1" applyAlignment="1">
      <alignment vertical="center"/>
    </xf>
    <xf numFmtId="38" fontId="2" fillId="0" borderId="17" xfId="56" applyNumberFormat="1" applyFont="1" applyBorder="1" applyAlignment="1">
      <alignment vertical="center"/>
    </xf>
    <xf numFmtId="38" fontId="2" fillId="0" borderId="18" xfId="56" applyNumberFormat="1" applyFont="1" applyBorder="1" applyAlignment="1">
      <alignment vertical="center"/>
    </xf>
    <xf numFmtId="0" fontId="2" fillId="0" borderId="0" xfId="0" applyFont="1" applyAlignment="1">
      <alignment vertical="center" wrapText="1"/>
    </xf>
    <xf numFmtId="38" fontId="2" fillId="0" borderId="0" xfId="56" applyNumberFormat="1" applyFont="1" applyAlignment="1">
      <alignment vertical="center"/>
    </xf>
    <xf numFmtId="38" fontId="4" fillId="0" borderId="19" xfId="56" applyNumberFormat="1" applyFont="1" applyBorder="1" applyAlignment="1">
      <alignment horizontal="right" vertical="center"/>
    </xf>
    <xf numFmtId="0" fontId="2" fillId="0" borderId="19" xfId="0" applyFont="1" applyBorder="1" applyAlignment="1">
      <alignment vertical="center" wrapText="1"/>
    </xf>
    <xf numFmtId="0" fontId="2" fillId="0" borderId="19" xfId="0" applyFont="1" applyFill="1" applyBorder="1" applyAlignment="1">
      <alignment vertical="center" wrapText="1"/>
    </xf>
    <xf numFmtId="0" fontId="2" fillId="0" borderId="19" xfId="0" applyFont="1" applyBorder="1" applyAlignment="1">
      <alignment horizontal="left" vertical="center" wrapText="1"/>
    </xf>
    <xf numFmtId="168" fontId="2" fillId="0" borderId="13" xfId="56" applyNumberFormat="1" applyFont="1" applyBorder="1" applyAlignment="1">
      <alignment vertical="center"/>
    </xf>
    <xf numFmtId="168" fontId="2" fillId="0" borderId="0" xfId="56" applyNumberFormat="1" applyFont="1" applyBorder="1" applyAlignment="1">
      <alignment vertical="center"/>
    </xf>
    <xf numFmtId="168" fontId="2" fillId="0" borderId="17" xfId="56" applyNumberFormat="1" applyFont="1" applyBorder="1" applyAlignment="1">
      <alignment vertical="center"/>
    </xf>
    <xf numFmtId="0" fontId="2" fillId="34" borderId="11" xfId="0" applyNumberFormat="1" applyFont="1" applyFill="1" applyBorder="1" applyAlignment="1">
      <alignment horizontal="left" vertical="top" wrapText="1" indent="1"/>
    </xf>
    <xf numFmtId="0" fontId="4" fillId="0" borderId="0" xfId="0" applyFont="1" applyBorder="1" applyAlignment="1">
      <alignment vertical="center"/>
    </xf>
    <xf numFmtId="0" fontId="2" fillId="0" borderId="23" xfId="0" applyFont="1" applyBorder="1" applyAlignment="1">
      <alignment vertical="center"/>
    </xf>
    <xf numFmtId="167" fontId="2" fillId="0" borderId="0" xfId="56" applyNumberFormat="1" applyFont="1" applyAlignment="1">
      <alignment/>
    </xf>
    <xf numFmtId="167" fontId="2" fillId="0" borderId="0" xfId="0" applyNumberFormat="1" applyFont="1" applyAlignment="1">
      <alignment vertical="center"/>
    </xf>
    <xf numFmtId="167" fontId="2" fillId="0" borderId="19" xfId="56" applyNumberFormat="1" applyFont="1" applyFill="1" applyBorder="1" applyAlignment="1">
      <alignment vertical="center" wrapText="1"/>
    </xf>
    <xf numFmtId="167" fontId="4" fillId="0" borderId="19" xfId="56" applyNumberFormat="1" applyFont="1" applyFill="1" applyBorder="1" applyAlignment="1">
      <alignment vertical="center" wrapText="1"/>
    </xf>
    <xf numFmtId="0" fontId="8" fillId="0" borderId="0" xfId="0" applyFont="1" applyAlignment="1">
      <alignment horizontal="center" vertical="center" wrapText="1"/>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0" fillId="0" borderId="0" xfId="0" applyAlignment="1">
      <alignment vertical="center"/>
    </xf>
    <xf numFmtId="38" fontId="2" fillId="0" borderId="0" xfId="56" applyNumberFormat="1" applyFont="1" applyAlignment="1">
      <alignment horizontal="right" vertical="center"/>
    </xf>
    <xf numFmtId="38" fontId="4" fillId="33" borderId="19" xfId="56" applyNumberFormat="1" applyFont="1" applyFill="1" applyBorder="1" applyAlignment="1">
      <alignment horizontal="center" vertical="center" wrapText="1"/>
    </xf>
    <xf numFmtId="38" fontId="2" fillId="0" borderId="19" xfId="0" applyNumberFormat="1" applyFont="1" applyBorder="1" applyAlignment="1">
      <alignment/>
    </xf>
    <xf numFmtId="38" fontId="4" fillId="34" borderId="19" xfId="56" applyNumberFormat="1" applyFont="1" applyFill="1" applyBorder="1" applyAlignment="1">
      <alignment horizontal="right" vertical="center" wrapText="1"/>
    </xf>
    <xf numFmtId="38" fontId="4" fillId="33" borderId="19" xfId="56" applyNumberFormat="1" applyFont="1" applyFill="1" applyBorder="1" applyAlignment="1">
      <alignment horizontal="right" vertical="center" wrapText="1"/>
    </xf>
    <xf numFmtId="38" fontId="4" fillId="33" borderId="19" xfId="56" applyNumberFormat="1" applyFont="1" applyFill="1" applyBorder="1" applyAlignment="1">
      <alignment horizontal="center" vertical="center"/>
    </xf>
    <xf numFmtId="38" fontId="2" fillId="0" borderId="19" xfId="56" applyNumberFormat="1" applyFont="1" applyBorder="1" applyAlignment="1">
      <alignment horizontal="right" vertical="center"/>
    </xf>
    <xf numFmtId="38" fontId="4" fillId="33" borderId="19" xfId="56" applyNumberFormat="1" applyFont="1" applyFill="1" applyBorder="1" applyAlignment="1">
      <alignment vertical="center"/>
    </xf>
    <xf numFmtId="38" fontId="2" fillId="0" borderId="0" xfId="0" applyNumberFormat="1" applyFont="1" applyAlignment="1">
      <alignment/>
    </xf>
    <xf numFmtId="38" fontId="4" fillId="0" borderId="11" xfId="0" applyNumberFormat="1" applyFont="1" applyFill="1" applyBorder="1" applyAlignment="1">
      <alignment horizontal="right" vertical="top" wrapText="1"/>
    </xf>
    <xf numFmtId="0" fontId="2" fillId="0" borderId="0" xfId="0" applyNumberFormat="1" applyFont="1" applyFill="1" applyBorder="1" applyAlignment="1">
      <alignment/>
    </xf>
    <xf numFmtId="168" fontId="2" fillId="0" borderId="0" xfId="56" applyNumberFormat="1" applyFont="1" applyAlignment="1">
      <alignment/>
    </xf>
    <xf numFmtId="38" fontId="2" fillId="0" borderId="0" xfId="0" applyNumberFormat="1" applyFont="1" applyFill="1" applyAlignment="1">
      <alignment horizontal="center" vertical="center"/>
    </xf>
    <xf numFmtId="0" fontId="2" fillId="0" borderId="19" xfId="0" applyNumberFormat="1" applyFont="1" applyFill="1" applyBorder="1" applyAlignment="1">
      <alignment/>
    </xf>
    <xf numFmtId="49" fontId="2" fillId="0" borderId="19" xfId="0" applyNumberFormat="1" applyFont="1" applyBorder="1" applyAlignment="1">
      <alignment horizontal="right"/>
    </xf>
    <xf numFmtId="49" fontId="4" fillId="0" borderId="37" xfId="0" applyNumberFormat="1" applyFont="1" applyFill="1" applyBorder="1" applyAlignment="1">
      <alignment horizontal="left" vertical="center" wrapText="1" indent="5"/>
    </xf>
    <xf numFmtId="49" fontId="4" fillId="0" borderId="22" xfId="0" applyNumberFormat="1" applyFont="1" applyFill="1" applyBorder="1" applyAlignment="1">
      <alignment horizontal="left" vertical="center" wrapText="1" indent="5"/>
    </xf>
    <xf numFmtId="49" fontId="4" fillId="0" borderId="23" xfId="0" applyNumberFormat="1" applyFont="1" applyFill="1" applyBorder="1" applyAlignment="1">
      <alignment horizontal="left" vertical="center" wrapText="1" indent="5"/>
    </xf>
    <xf numFmtId="0" fontId="3" fillId="0" borderId="0" xfId="0" applyFont="1" applyAlignment="1">
      <alignment horizontal="center"/>
    </xf>
    <xf numFmtId="49" fontId="3" fillId="0" borderId="12" xfId="0" applyNumberFormat="1" applyFont="1" applyFill="1" applyBorder="1" applyAlignment="1">
      <alignment horizontal="left" wrapText="1" indent="5"/>
    </xf>
    <xf numFmtId="0" fontId="0" fillId="0" borderId="14" xfId="0" applyFont="1" applyBorder="1" applyAlignment="1">
      <alignment/>
    </xf>
    <xf numFmtId="0" fontId="0" fillId="0" borderId="0" xfId="0" applyFont="1" applyAlignment="1">
      <alignment/>
    </xf>
    <xf numFmtId="49" fontId="3" fillId="0" borderId="10" xfId="0" applyNumberFormat="1" applyFont="1" applyFill="1" applyBorder="1" applyAlignment="1">
      <alignment horizontal="left" wrapText="1" indent="5"/>
    </xf>
    <xf numFmtId="0" fontId="0" fillId="0" borderId="15" xfId="0" applyFont="1" applyBorder="1" applyAlignment="1">
      <alignment/>
    </xf>
    <xf numFmtId="49" fontId="3" fillId="0" borderId="16" xfId="0" applyNumberFormat="1" applyFont="1" applyFill="1" applyBorder="1" applyAlignment="1">
      <alignment horizontal="left" wrapText="1" indent="5"/>
    </xf>
    <xf numFmtId="0" fontId="0" fillId="0" borderId="18" xfId="0" applyFont="1" applyBorder="1" applyAlignment="1">
      <alignment/>
    </xf>
    <xf numFmtId="0" fontId="0" fillId="0" borderId="0" xfId="0" applyFont="1" applyAlignment="1">
      <alignment wrapText="1"/>
    </xf>
    <xf numFmtId="0" fontId="0" fillId="0" borderId="0" xfId="0" applyFont="1" applyAlignment="1">
      <alignment/>
    </xf>
    <xf numFmtId="165" fontId="4" fillId="33" borderId="11" xfId="0" applyNumberFormat="1" applyFont="1" applyFill="1" applyBorder="1" applyAlignment="1">
      <alignment horizontal="right" vertical="top" wrapText="1"/>
    </xf>
    <xf numFmtId="0" fontId="2" fillId="34" borderId="11" xfId="0" applyNumberFormat="1" applyFont="1" applyFill="1" applyBorder="1" applyAlignment="1">
      <alignment horizontal="left" vertical="top" wrapText="1"/>
    </xf>
    <xf numFmtId="165" fontId="2" fillId="34" borderId="11" xfId="0" applyNumberFormat="1" applyFont="1" applyFill="1" applyBorder="1" applyAlignment="1">
      <alignment horizontal="right" vertical="top" wrapText="1"/>
    </xf>
    <xf numFmtId="168" fontId="0" fillId="0" borderId="0" xfId="56" applyNumberFormat="1" applyFont="1" applyAlignment="1">
      <alignment/>
    </xf>
    <xf numFmtId="165" fontId="4" fillId="33" borderId="11" xfId="0" applyNumberFormat="1" applyFont="1" applyFill="1" applyBorder="1" applyAlignment="1">
      <alignment horizontal="right" vertical="top" wrapText="1"/>
    </xf>
    <xf numFmtId="165" fontId="2" fillId="34" borderId="11" xfId="0" applyNumberFormat="1" applyFont="1" applyFill="1" applyBorder="1" applyAlignment="1">
      <alignment horizontal="right" vertical="top" wrapText="1"/>
    </xf>
    <xf numFmtId="37" fontId="0" fillId="0" borderId="0" xfId="0" applyNumberFormat="1" applyFont="1" applyAlignment="1">
      <alignment/>
    </xf>
    <xf numFmtId="0" fontId="0" fillId="0" borderId="0" xfId="0" applyNumberFormat="1" applyFont="1" applyFill="1" applyBorder="1" applyAlignment="1">
      <alignment/>
    </xf>
    <xf numFmtId="165" fontId="4" fillId="34" borderId="11" xfId="0" applyNumberFormat="1" applyFont="1" applyFill="1" applyBorder="1" applyAlignment="1">
      <alignment horizontal="right" vertical="top" wrapText="1"/>
    </xf>
    <xf numFmtId="165" fontId="0" fillId="0" borderId="0" xfId="0" applyNumberFormat="1" applyFont="1" applyAlignment="1">
      <alignment/>
    </xf>
    <xf numFmtId="0" fontId="2" fillId="0" borderId="19" xfId="0" applyFont="1" applyBorder="1" applyAlignment="1">
      <alignment vertical="center"/>
    </xf>
    <xf numFmtId="168" fontId="2" fillId="0" borderId="19" xfId="56" applyNumberFormat="1" applyFont="1" applyBorder="1" applyAlignment="1">
      <alignment vertical="center"/>
    </xf>
    <xf numFmtId="0" fontId="2" fillId="34" borderId="11" xfId="0" applyFont="1" applyFill="1" applyBorder="1" applyAlignment="1">
      <alignment horizontal="left" vertical="center" wrapText="1"/>
    </xf>
    <xf numFmtId="167" fontId="2" fillId="34" borderId="11" xfId="56" applyNumberFormat="1" applyFont="1" applyFill="1" applyBorder="1" applyAlignment="1">
      <alignment vertical="center" wrapText="1"/>
    </xf>
    <xf numFmtId="0" fontId="19" fillId="0" borderId="0" xfId="0" applyFont="1" applyAlignment="1">
      <alignment horizontal="center"/>
    </xf>
    <xf numFmtId="165" fontId="2" fillId="34" borderId="11" xfId="48" applyNumberFormat="1" applyFont="1" applyFill="1" applyBorder="1" applyAlignment="1">
      <alignment horizontal="right" vertical="top" wrapText="1"/>
    </xf>
    <xf numFmtId="165" fontId="2" fillId="34" borderId="11" xfId="49" applyNumberFormat="1" applyFont="1" applyFill="1" applyBorder="1" applyAlignment="1">
      <alignment horizontal="right" vertical="top" wrapText="1"/>
    </xf>
    <xf numFmtId="165" fontId="2" fillId="34" borderId="11" xfId="50" applyNumberFormat="1" applyFont="1" applyFill="1" applyBorder="1" applyAlignment="1">
      <alignment horizontal="right" vertical="top" wrapText="1"/>
    </xf>
    <xf numFmtId="0" fontId="0" fillId="0" borderId="0" xfId="0" applyFont="1" applyAlignment="1">
      <alignment vertical="center"/>
    </xf>
    <xf numFmtId="168" fontId="0" fillId="0" borderId="0" xfId="56" applyNumberFormat="1" applyFont="1" applyAlignment="1">
      <alignment vertical="center"/>
    </xf>
    <xf numFmtId="165" fontId="2" fillId="0" borderId="0" xfId="0" applyNumberFormat="1" applyFont="1" applyFill="1" applyBorder="1" applyAlignment="1">
      <alignment/>
    </xf>
    <xf numFmtId="0" fontId="3" fillId="0" borderId="0" xfId="0" applyFont="1" applyAlignment="1">
      <alignment horizontal="justify"/>
    </xf>
    <xf numFmtId="0" fontId="0" fillId="0" borderId="0" xfId="0" applyFont="1" applyAlignment="1">
      <alignment horizontal="justify"/>
    </xf>
    <xf numFmtId="0" fontId="0" fillId="0" borderId="0" xfId="0" applyFont="1" applyAlignment="1">
      <alignment horizontal="center"/>
    </xf>
    <xf numFmtId="0" fontId="3" fillId="35" borderId="19" xfId="0" applyFont="1" applyFill="1" applyBorder="1" applyAlignment="1">
      <alignment horizontal="center" vertical="top" wrapText="1"/>
    </xf>
    <xf numFmtId="0" fontId="63" fillId="36" borderId="19" xfId="0" applyFont="1" applyFill="1" applyBorder="1" applyAlignment="1">
      <alignment vertical="top" wrapText="1"/>
    </xf>
    <xf numFmtId="4" fontId="63" fillId="36" borderId="19" xfId="0" applyNumberFormat="1" applyFont="1" applyFill="1" applyBorder="1" applyAlignment="1">
      <alignment horizontal="right" vertical="top" wrapText="1"/>
    </xf>
    <xf numFmtId="0" fontId="64" fillId="37" borderId="19" xfId="0" applyFont="1" applyFill="1" applyBorder="1" applyAlignment="1">
      <alignment vertical="top" wrapText="1"/>
    </xf>
    <xf numFmtId="4" fontId="64" fillId="37" borderId="19" xfId="0" applyNumberFormat="1" applyFont="1" applyFill="1" applyBorder="1" applyAlignment="1">
      <alignment horizontal="right" vertical="top" wrapText="1"/>
    </xf>
    <xf numFmtId="3" fontId="63" fillId="36" borderId="19" xfId="0" applyNumberFormat="1" applyFont="1" applyFill="1" applyBorder="1" applyAlignment="1">
      <alignment horizontal="right" vertical="top" wrapText="1"/>
    </xf>
    <xf numFmtId="3" fontId="64" fillId="37" borderId="19" xfId="0" applyNumberFormat="1" applyFont="1" applyFill="1" applyBorder="1" applyAlignment="1">
      <alignment horizontal="right" vertical="top" wrapText="1"/>
    </xf>
    <xf numFmtId="0" fontId="3" fillId="38" borderId="19" xfId="0" applyFont="1" applyFill="1" applyBorder="1" applyAlignment="1">
      <alignment horizontal="center" vertical="top" wrapText="1"/>
    </xf>
    <xf numFmtId="0" fontId="3" fillId="36" borderId="19" xfId="0" applyFont="1" applyFill="1" applyBorder="1" applyAlignment="1">
      <alignment vertical="top" wrapText="1"/>
    </xf>
    <xf numFmtId="3" fontId="3" fillId="36" borderId="19" xfId="0" applyNumberFormat="1" applyFont="1" applyFill="1" applyBorder="1" applyAlignment="1">
      <alignment horizontal="right" vertical="top" wrapText="1"/>
    </xf>
    <xf numFmtId="0" fontId="0" fillId="37" borderId="19" xfId="0" applyFont="1" applyFill="1" applyBorder="1" applyAlignment="1">
      <alignment vertical="top" wrapText="1"/>
    </xf>
    <xf numFmtId="3" fontId="0" fillId="37" borderId="19" xfId="0" applyNumberFormat="1" applyFont="1" applyFill="1" applyBorder="1" applyAlignment="1">
      <alignment horizontal="right" vertical="top" wrapText="1"/>
    </xf>
    <xf numFmtId="0" fontId="3" fillId="35" borderId="19" xfId="0" applyFont="1" applyFill="1" applyBorder="1" applyAlignment="1">
      <alignment vertical="top" wrapText="1"/>
    </xf>
    <xf numFmtId="0" fontId="63" fillId="35" borderId="19" xfId="0" applyFont="1" applyFill="1" applyBorder="1" applyAlignment="1">
      <alignment vertical="top" wrapText="1"/>
    </xf>
    <xf numFmtId="3" fontId="63" fillId="35" borderId="19" xfId="0" applyNumberFormat="1" applyFont="1" applyFill="1" applyBorder="1" applyAlignment="1">
      <alignment vertical="top" wrapText="1"/>
    </xf>
    <xf numFmtId="0" fontId="63" fillId="37" borderId="19" xfId="0" applyFont="1" applyFill="1" applyBorder="1" applyAlignment="1">
      <alignment vertical="top" wrapText="1"/>
    </xf>
    <xf numFmtId="3" fontId="63" fillId="37" borderId="19" xfId="0" applyNumberFormat="1" applyFont="1" applyFill="1" applyBorder="1" applyAlignment="1">
      <alignment horizontal="right" vertical="top" wrapText="1"/>
    </xf>
    <xf numFmtId="0" fontId="4" fillId="33" borderId="11" xfId="51" applyNumberFormat="1" applyFont="1" applyFill="1" applyBorder="1" applyAlignment="1">
      <alignment horizontal="left" vertical="top" wrapText="1"/>
    </xf>
    <xf numFmtId="165" fontId="4" fillId="33" borderId="11" xfId="51" applyNumberFormat="1" applyFont="1" applyFill="1" applyBorder="1" applyAlignment="1">
      <alignment horizontal="right" vertical="top" wrapText="1"/>
    </xf>
    <xf numFmtId="0" fontId="4" fillId="34" borderId="11" xfId="51" applyNumberFormat="1" applyFont="1" applyFill="1" applyBorder="1" applyAlignment="1">
      <alignment horizontal="left" vertical="top" wrapText="1"/>
    </xf>
    <xf numFmtId="165" fontId="4" fillId="34" borderId="11" xfId="51" applyNumberFormat="1" applyFont="1" applyFill="1" applyBorder="1" applyAlignment="1">
      <alignment horizontal="right" vertical="top" wrapText="1"/>
    </xf>
    <xf numFmtId="0" fontId="2" fillId="34" borderId="11" xfId="51" applyNumberFormat="1" applyFont="1" applyFill="1" applyBorder="1" applyAlignment="1">
      <alignment horizontal="left" vertical="top" wrapText="1"/>
    </xf>
    <xf numFmtId="165" fontId="2" fillId="34" borderId="11" xfId="51" applyNumberFormat="1" applyFont="1" applyFill="1" applyBorder="1" applyAlignment="1">
      <alignment horizontal="right" vertical="top" wrapText="1"/>
    </xf>
    <xf numFmtId="37" fontId="2" fillId="34" borderId="19" xfId="0" applyNumberFormat="1" applyFont="1" applyFill="1" applyBorder="1" applyAlignment="1">
      <alignment horizontal="right" vertical="top" wrapText="1"/>
    </xf>
    <xf numFmtId="169" fontId="4" fillId="0" borderId="19" xfId="54" applyNumberFormat="1" applyFont="1" applyBorder="1" applyAlignment="1">
      <alignment vertical="center"/>
    </xf>
    <xf numFmtId="43" fontId="4" fillId="33" borderId="19" xfId="56" applyFont="1" applyFill="1" applyBorder="1" applyAlignment="1">
      <alignment vertical="center"/>
    </xf>
    <xf numFmtId="38" fontId="4" fillId="33" borderId="11" xfId="0" applyNumberFormat="1" applyFont="1" applyFill="1" applyBorder="1" applyAlignment="1">
      <alignment horizontal="right" vertical="top" wrapText="1"/>
    </xf>
    <xf numFmtId="38" fontId="4" fillId="34" borderId="11" xfId="0" applyNumberFormat="1" applyFont="1" applyFill="1" applyBorder="1" applyAlignment="1">
      <alignment horizontal="right" vertical="top" wrapText="1"/>
    </xf>
    <xf numFmtId="0" fontId="4" fillId="33" borderId="19" xfId="0" applyFont="1" applyFill="1" applyBorder="1" applyAlignment="1">
      <alignment horizontal="center" vertical="center"/>
    </xf>
    <xf numFmtId="49" fontId="2" fillId="0" borderId="14" xfId="0" applyNumberFormat="1" applyFont="1" applyBorder="1" applyAlignment="1">
      <alignment/>
    </xf>
    <xf numFmtId="168" fontId="2" fillId="0" borderId="13" xfId="56" applyNumberFormat="1" applyFont="1" applyBorder="1" applyAlignment="1">
      <alignment/>
    </xf>
    <xf numFmtId="0" fontId="2" fillId="0" borderId="13" xfId="0" applyFont="1" applyBorder="1" applyAlignment="1">
      <alignment/>
    </xf>
    <xf numFmtId="0" fontId="2" fillId="0" borderId="14" xfId="0" applyFont="1" applyBorder="1" applyAlignment="1">
      <alignment/>
    </xf>
    <xf numFmtId="49" fontId="2" fillId="0" borderId="15" xfId="0" applyNumberFormat="1" applyFont="1" applyBorder="1" applyAlignment="1">
      <alignment/>
    </xf>
    <xf numFmtId="168" fontId="2" fillId="0" borderId="0" xfId="56" applyNumberFormat="1" applyFont="1" applyBorder="1" applyAlignment="1">
      <alignment/>
    </xf>
    <xf numFmtId="0" fontId="2" fillId="0" borderId="0" xfId="0" applyFont="1" applyBorder="1" applyAlignment="1">
      <alignment/>
    </xf>
    <xf numFmtId="0" fontId="2" fillId="0" borderId="15" xfId="0" applyFont="1" applyBorder="1" applyAlignment="1">
      <alignment/>
    </xf>
    <xf numFmtId="49" fontId="2" fillId="0" borderId="18" xfId="0" applyNumberFormat="1" applyFont="1" applyBorder="1" applyAlignment="1">
      <alignment/>
    </xf>
    <xf numFmtId="168" fontId="2" fillId="0" borderId="17" xfId="56" applyNumberFormat="1" applyFont="1" applyBorder="1" applyAlignment="1">
      <alignment/>
    </xf>
    <xf numFmtId="0" fontId="2" fillId="0" borderId="17" xfId="0" applyFont="1" applyBorder="1" applyAlignment="1">
      <alignment/>
    </xf>
    <xf numFmtId="0" fontId="2" fillId="0" borderId="18" xfId="0" applyFont="1" applyBorder="1" applyAlignment="1">
      <alignment/>
    </xf>
    <xf numFmtId="49" fontId="2" fillId="0" borderId="0" xfId="0" applyNumberFormat="1" applyFont="1" applyAlignment="1">
      <alignment vertical="center"/>
    </xf>
    <xf numFmtId="0" fontId="2" fillId="0" borderId="0" xfId="0" applyFont="1" applyBorder="1" applyAlignment="1">
      <alignment horizontal="center" vertical="center"/>
    </xf>
    <xf numFmtId="170" fontId="2" fillId="0" borderId="0" xfId="56" applyNumberFormat="1" applyFont="1" applyAlignment="1">
      <alignment horizontal="center" vertical="center"/>
    </xf>
    <xf numFmtId="166" fontId="2" fillId="0" borderId="0" xfId="56" applyNumberFormat="1" applyFont="1" applyAlignment="1">
      <alignment vertical="center"/>
    </xf>
    <xf numFmtId="0" fontId="4" fillId="0" borderId="0" xfId="0" applyFont="1" applyBorder="1" applyAlignment="1">
      <alignment horizontal="center" vertical="center"/>
    </xf>
    <xf numFmtId="170" fontId="4" fillId="0" borderId="0" xfId="56" applyNumberFormat="1" applyFont="1" applyBorder="1" applyAlignment="1">
      <alignment horizontal="center" vertical="center"/>
    </xf>
    <xf numFmtId="167" fontId="4" fillId="0" borderId="0" xfId="56" applyNumberFormat="1" applyFont="1" applyBorder="1" applyAlignment="1">
      <alignment horizontal="center" vertical="center"/>
    </xf>
    <xf numFmtId="0" fontId="4" fillId="33" borderId="20" xfId="0" applyFont="1" applyFill="1" applyBorder="1" applyAlignment="1">
      <alignment vertical="center"/>
    </xf>
    <xf numFmtId="49" fontId="2" fillId="0" borderId="19" xfId="0" applyNumberFormat="1" applyFont="1" applyBorder="1" applyAlignment="1">
      <alignment horizontal="center" vertical="center"/>
    </xf>
    <xf numFmtId="166" fontId="2" fillId="0" borderId="0" xfId="56" applyNumberFormat="1" applyFont="1" applyAlignment="1">
      <alignment/>
    </xf>
    <xf numFmtId="49" fontId="4" fillId="39" borderId="19" xfId="0" applyNumberFormat="1" applyFont="1" applyFill="1" applyBorder="1" applyAlignment="1">
      <alignment horizontal="center" vertical="center"/>
    </xf>
    <xf numFmtId="49" fontId="2" fillId="0" borderId="0" xfId="0" applyNumberFormat="1" applyFont="1" applyAlignment="1">
      <alignment/>
    </xf>
    <xf numFmtId="0" fontId="2" fillId="0" borderId="0" xfId="0" applyFont="1" applyAlignment="1">
      <alignment horizontal="left" vertical="center"/>
    </xf>
    <xf numFmtId="170" fontId="2" fillId="0" borderId="0" xfId="56" applyNumberFormat="1" applyFont="1" applyAlignment="1">
      <alignment horizontal="left" vertical="center"/>
    </xf>
    <xf numFmtId="167" fontId="2" fillId="0" borderId="0" xfId="56" applyNumberFormat="1" applyFont="1" applyAlignment="1">
      <alignment horizontal="left" vertical="center"/>
    </xf>
    <xf numFmtId="49" fontId="2" fillId="0" borderId="19" xfId="0" applyNumberFormat="1" applyFont="1" applyBorder="1" applyAlignment="1">
      <alignment/>
    </xf>
    <xf numFmtId="49" fontId="2" fillId="0" borderId="19" xfId="0" applyNumberFormat="1" applyFont="1" applyBorder="1" applyAlignment="1">
      <alignment horizontal="center"/>
    </xf>
    <xf numFmtId="0" fontId="2" fillId="0" borderId="19" xfId="0" applyFont="1" applyBorder="1" applyAlignment="1">
      <alignment horizontal="center" vertical="center" wrapText="1"/>
    </xf>
    <xf numFmtId="170" fontId="2" fillId="0" borderId="28" xfId="56" applyNumberFormat="1" applyFont="1" applyBorder="1" applyAlignment="1">
      <alignment horizontal="center" vertical="center" wrapText="1"/>
    </xf>
    <xf numFmtId="167" fontId="2" fillId="0" borderId="19" xfId="56" applyNumberFormat="1" applyFont="1" applyBorder="1" applyAlignment="1">
      <alignment horizontal="center" vertical="center" wrapText="1"/>
    </xf>
    <xf numFmtId="170" fontId="2" fillId="0" borderId="19" xfId="56" applyNumberFormat="1" applyFont="1" applyBorder="1" applyAlignment="1">
      <alignment horizontal="center" vertical="center"/>
    </xf>
    <xf numFmtId="167" fontId="2" fillId="0" borderId="19" xfId="56" applyNumberFormat="1" applyFont="1" applyBorder="1" applyAlignment="1">
      <alignment vertical="center"/>
    </xf>
    <xf numFmtId="0" fontId="2" fillId="0" borderId="19" xfId="0" applyFont="1" applyBorder="1" applyAlignment="1">
      <alignment horizontal="center" vertical="center"/>
    </xf>
    <xf numFmtId="0" fontId="4" fillId="0" borderId="19" xfId="0" applyFont="1" applyBorder="1" applyAlignment="1">
      <alignment horizontal="center"/>
    </xf>
    <xf numFmtId="170" fontId="4" fillId="0" borderId="19" xfId="56" applyNumberFormat="1" applyFont="1" applyBorder="1" applyAlignment="1">
      <alignment horizontal="center"/>
    </xf>
    <xf numFmtId="167" fontId="4" fillId="0" borderId="19" xfId="56" applyNumberFormat="1" applyFont="1" applyBorder="1" applyAlignment="1">
      <alignment/>
    </xf>
    <xf numFmtId="170" fontId="2" fillId="0" borderId="28" xfId="56" applyNumberFormat="1" applyFont="1" applyBorder="1" applyAlignment="1">
      <alignment horizontal="center" vertical="center" wrapText="1"/>
    </xf>
    <xf numFmtId="0" fontId="2" fillId="0" borderId="0" xfId="0" applyFont="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Border="1" applyAlignment="1">
      <alignment horizontal="center"/>
    </xf>
    <xf numFmtId="170" fontId="4" fillId="0" borderId="0" xfId="56" applyNumberFormat="1" applyFont="1" applyBorder="1" applyAlignment="1">
      <alignment horizontal="center"/>
    </xf>
    <xf numFmtId="167" fontId="4" fillId="0" borderId="0" xfId="56" applyNumberFormat="1" applyFont="1" applyBorder="1" applyAlignment="1">
      <alignment/>
    </xf>
    <xf numFmtId="0" fontId="2" fillId="0" borderId="23" xfId="0" applyFont="1" applyFill="1" applyBorder="1" applyAlignment="1">
      <alignment horizontal="center" vertical="center"/>
    </xf>
    <xf numFmtId="170" fontId="2" fillId="0" borderId="19" xfId="56" applyNumberFormat="1" applyFont="1" applyFill="1" applyBorder="1" applyAlignment="1">
      <alignment horizontal="center" vertical="center"/>
    </xf>
    <xf numFmtId="167" fontId="2" fillId="0" borderId="19" xfId="56" applyNumberFormat="1" applyFont="1" applyFill="1" applyBorder="1" applyAlignment="1">
      <alignment vertical="center"/>
    </xf>
    <xf numFmtId="166" fontId="2" fillId="0" borderId="0" xfId="56" applyNumberFormat="1" applyFont="1" applyFill="1" applyAlignment="1">
      <alignment/>
    </xf>
    <xf numFmtId="0" fontId="2" fillId="0" borderId="0" xfId="0" applyFont="1" applyFill="1" applyAlignment="1">
      <alignment/>
    </xf>
    <xf numFmtId="0" fontId="2" fillId="0" borderId="19" xfId="0" applyFont="1" applyFill="1" applyBorder="1" applyAlignment="1">
      <alignment horizontal="center" vertical="center"/>
    </xf>
    <xf numFmtId="166" fontId="2" fillId="0" borderId="0" xfId="56" applyNumberFormat="1" applyFont="1" applyFill="1" applyAlignment="1">
      <alignment vertical="center"/>
    </xf>
    <xf numFmtId="0" fontId="2" fillId="0" borderId="0" xfId="0" applyFont="1" applyFill="1" applyAlignment="1">
      <alignment vertical="center"/>
    </xf>
    <xf numFmtId="0" fontId="2" fillId="0" borderId="19" xfId="0" applyFont="1" applyBorder="1" applyAlignment="1">
      <alignment wrapText="1"/>
    </xf>
    <xf numFmtId="0" fontId="9" fillId="0" borderId="0" xfId="0" applyFont="1" applyAlignment="1">
      <alignment horizontal="left"/>
    </xf>
    <xf numFmtId="0" fontId="13" fillId="0" borderId="0" xfId="0" applyFont="1" applyAlignment="1">
      <alignment horizontal="left"/>
    </xf>
    <xf numFmtId="0" fontId="3" fillId="0" borderId="0" xfId="0" applyFont="1" applyAlignment="1">
      <alignment horizontal="right"/>
    </xf>
    <xf numFmtId="0" fontId="11" fillId="0" borderId="0" xfId="0" applyFont="1" applyAlignment="1">
      <alignment horizontal="center"/>
    </xf>
    <xf numFmtId="0" fontId="12" fillId="0" borderId="0" xfId="0" applyFont="1" applyAlignment="1">
      <alignment horizontal="center"/>
    </xf>
    <xf numFmtId="0" fontId="18" fillId="0" borderId="0" xfId="0" applyFont="1" applyAlignment="1">
      <alignment horizontal="center"/>
    </xf>
    <xf numFmtId="0" fontId="14" fillId="0" borderId="0" xfId="0" applyFont="1" applyAlignment="1">
      <alignment horizontal="center"/>
    </xf>
    <xf numFmtId="0" fontId="11" fillId="0" borderId="0" xfId="0" applyFont="1" applyAlignment="1">
      <alignment horizontal="right"/>
    </xf>
    <xf numFmtId="0" fontId="4" fillId="33" borderId="20" xfId="0" applyFont="1" applyFill="1" applyBorder="1" applyAlignment="1">
      <alignment horizontal="center" vertical="center" wrapText="1"/>
    </xf>
    <xf numFmtId="0" fontId="2" fillId="33" borderId="28"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4" fillId="33" borderId="19" xfId="0" applyFont="1" applyFill="1" applyBorder="1" applyAlignment="1">
      <alignment horizontal="center" vertical="center"/>
    </xf>
    <xf numFmtId="0" fontId="4" fillId="33" borderId="20"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2" fillId="0" borderId="3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xf>
    <xf numFmtId="0" fontId="4" fillId="39" borderId="19" xfId="0" applyFont="1" applyFill="1" applyBorder="1" applyAlignment="1">
      <alignment horizontal="left" vertical="center"/>
    </xf>
    <xf numFmtId="49" fontId="4" fillId="0" borderId="20"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19" xfId="0" applyNumberFormat="1" applyFont="1" applyFill="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readingOrder="1"/>
    </xf>
    <xf numFmtId="0" fontId="2" fillId="0" borderId="21" xfId="0" applyFont="1" applyBorder="1" applyAlignment="1">
      <alignment horizontal="left" vertical="center" wrapText="1" readingOrder="1"/>
    </xf>
    <xf numFmtId="0" fontId="2" fillId="0" borderId="28" xfId="0" applyFont="1" applyBorder="1" applyAlignment="1">
      <alignment horizontal="left" vertical="center" wrapText="1" readingOrder="1"/>
    </xf>
    <xf numFmtId="49" fontId="22" fillId="0" borderId="20" xfId="0" applyNumberFormat="1" applyFont="1" applyFill="1" applyBorder="1" applyAlignment="1">
      <alignment horizontal="left" vertical="center" wrapText="1"/>
    </xf>
    <xf numFmtId="49" fontId="22" fillId="0" borderId="21" xfId="0" applyNumberFormat="1" applyFont="1" applyFill="1" applyBorder="1" applyAlignment="1">
      <alignment horizontal="left" vertical="center" wrapText="1"/>
    </xf>
    <xf numFmtId="49" fontId="22" fillId="0" borderId="28" xfId="0" applyNumberFormat="1" applyFont="1" applyFill="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4" fillId="39" borderId="20" xfId="0" applyFont="1" applyFill="1" applyBorder="1" applyAlignment="1">
      <alignment horizontal="left" vertical="center"/>
    </xf>
    <xf numFmtId="0" fontId="4" fillId="39" borderId="21" xfId="0" applyFont="1" applyFill="1" applyBorder="1" applyAlignment="1">
      <alignment horizontal="left" vertical="center"/>
    </xf>
    <xf numFmtId="0" fontId="4" fillId="39" borderId="28" xfId="0" applyFont="1" applyFill="1" applyBorder="1" applyAlignment="1">
      <alignment horizontal="left"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8" xfId="0" applyFont="1" applyBorder="1" applyAlignment="1">
      <alignment horizontal="center" vertical="center" wrapText="1"/>
    </xf>
    <xf numFmtId="49" fontId="4"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1" xfId="0" applyFont="1" applyBorder="1" applyAlignment="1">
      <alignment horizontal="left" vertical="center" wrapText="1" readingOrder="1"/>
    </xf>
    <xf numFmtId="0" fontId="2" fillId="0" borderId="28" xfId="0" applyFont="1" applyBorder="1" applyAlignment="1">
      <alignment horizontal="left" vertical="center" wrapText="1" readingOrder="1"/>
    </xf>
    <xf numFmtId="0" fontId="4" fillId="33" borderId="21"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2" fillId="0" borderId="37" xfId="0" applyFont="1" applyBorder="1" applyAlignment="1">
      <alignment horizontal="center" vertical="center" wrapText="1"/>
    </xf>
    <xf numFmtId="0" fontId="2" fillId="0" borderId="20" xfId="0" applyFont="1" applyBorder="1" applyAlignment="1">
      <alignment horizontal="left" vertical="center" wrapText="1" readingOrder="1"/>
    </xf>
    <xf numFmtId="49" fontId="4" fillId="0" borderId="21" xfId="0" applyNumberFormat="1" applyFont="1" applyBorder="1" applyAlignment="1">
      <alignment horizontal="left" vertical="center"/>
    </xf>
    <xf numFmtId="49" fontId="4" fillId="0" borderId="28" xfId="0" applyNumberFormat="1" applyFont="1" applyBorder="1" applyAlignment="1">
      <alignment horizontal="left" vertical="center"/>
    </xf>
    <xf numFmtId="49" fontId="22" fillId="0" borderId="21" xfId="0" applyNumberFormat="1" applyFont="1" applyFill="1" applyBorder="1" applyAlignment="1">
      <alignment horizontal="left" vertical="center" wrapText="1"/>
    </xf>
    <xf numFmtId="49" fontId="22" fillId="0" borderId="28" xfId="0" applyNumberFormat="1" applyFont="1" applyFill="1" applyBorder="1" applyAlignment="1">
      <alignment horizontal="left" vertical="center" wrapText="1"/>
    </xf>
    <xf numFmtId="49" fontId="22" fillId="0" borderId="12" xfId="0" applyNumberFormat="1" applyFont="1" applyFill="1" applyBorder="1" applyAlignment="1">
      <alignment horizontal="left" vertical="center" wrapText="1"/>
    </xf>
    <xf numFmtId="49" fontId="22" fillId="0" borderId="13" xfId="0" applyNumberFormat="1" applyFont="1" applyFill="1" applyBorder="1" applyAlignment="1">
      <alignment horizontal="left" vertical="center" wrapText="1"/>
    </xf>
    <xf numFmtId="49" fontId="22" fillId="0" borderId="14"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center" wrapText="1"/>
    </xf>
    <xf numFmtId="49" fontId="22" fillId="0" borderId="17" xfId="0" applyNumberFormat="1" applyFont="1" applyFill="1" applyBorder="1" applyAlignment="1">
      <alignment horizontal="left" vertical="center" wrapText="1"/>
    </xf>
    <xf numFmtId="49" fontId="22" fillId="0" borderId="18" xfId="0" applyNumberFormat="1" applyFont="1" applyFill="1" applyBorder="1" applyAlignment="1">
      <alignment horizontal="left" vertical="center" wrapText="1"/>
    </xf>
    <xf numFmtId="0" fontId="4" fillId="33" borderId="1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2" fillId="0" borderId="19" xfId="0" applyFont="1" applyFill="1" applyBorder="1" applyAlignment="1">
      <alignment vertical="center" wrapText="1"/>
    </xf>
    <xf numFmtId="0" fontId="2" fillId="0" borderId="19" xfId="0" applyFont="1" applyFill="1" applyBorder="1" applyAlignment="1">
      <alignment vertical="center" wrapText="1"/>
    </xf>
    <xf numFmtId="0" fontId="4" fillId="33" borderId="19" xfId="0" applyFont="1" applyFill="1" applyBorder="1" applyAlignment="1">
      <alignment vertical="center" wrapText="1"/>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rmal 4" xfId="50"/>
    <cellStyle name="Normal 5" xfId="51"/>
    <cellStyle name="Normal 6" xfId="52"/>
    <cellStyle name="Nota" xfId="53"/>
    <cellStyle name="Percent" xfId="54"/>
    <cellStyle name="Saída" xfId="55"/>
    <cellStyle name="Comm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201.45.57.3:6060/albums/userpics/10012/Torres Inaug (8).JPG" TargetMode="External" /><Relationship Id="rId2" Type="http://schemas.openxmlformats.org/officeDocument/2006/relationships/image" Target="http://201.45.57.3:6060/albums/userpics/10012/Torres (10).JPG" TargetMode="External" /><Relationship Id="rId3" Type="http://schemas.openxmlformats.org/officeDocument/2006/relationships/image" Target="http://201.45.57.3:6060/albums/userpics/10012/Torres (7).JPG" TargetMode="External" /><Relationship Id="rId4" Type="http://schemas.openxmlformats.org/officeDocument/2006/relationships/image" Target="http://201.45.57.3:6060/albums/userpics/10012/Torres (9).JP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2.xml.rels><?xml version="1.0" encoding="utf-8" standalone="yes"?><Relationships xmlns="http://schemas.openxmlformats.org/package/2006/relationships"><Relationship Id="rId1" Type="http://schemas.openxmlformats.org/officeDocument/2006/relationships/image" Target="../media/image6.png" /></Relationships>
</file>

<file path=xl/drawings/_rels/drawing23.xml.rels><?xml version="1.0" encoding="utf-8" standalone="yes"?><Relationships xmlns="http://schemas.openxmlformats.org/package/2006/relationships"><Relationship Id="rId1" Type="http://schemas.openxmlformats.org/officeDocument/2006/relationships/image" Target="../media/image6.png" /></Relationships>
</file>

<file path=xl/drawings/_rels/drawing24.xml.rels><?xml version="1.0" encoding="utf-8" standalone="yes"?><Relationships xmlns="http://schemas.openxmlformats.org/package/2006/relationships"><Relationship Id="rId1" Type="http://schemas.openxmlformats.org/officeDocument/2006/relationships/image" Target="../media/image6.png" /></Relationships>
</file>

<file path=xl/drawings/_rels/drawing25.xml.rels><?xml version="1.0" encoding="utf-8" standalone="yes"?><Relationships xmlns="http://schemas.openxmlformats.org/package/2006/relationships"><Relationship Id="rId1" Type="http://schemas.openxmlformats.org/officeDocument/2006/relationships/image" Target="../media/image6.png" /></Relationships>
</file>

<file path=xl/drawings/_rels/drawing26.xml.rels><?xml version="1.0" encoding="utf-8" standalone="yes"?><Relationships xmlns="http://schemas.openxmlformats.org/package/2006/relationships"><Relationship Id="rId1" Type="http://schemas.openxmlformats.org/officeDocument/2006/relationships/image" Target="../media/image6.png" /></Relationships>
</file>

<file path=xl/drawings/_rels/drawing27.xml.rels><?xml version="1.0" encoding="utf-8" standalone="yes"?><Relationships xmlns="http://schemas.openxmlformats.org/package/2006/relationships"><Relationship Id="rId1" Type="http://schemas.openxmlformats.org/officeDocument/2006/relationships/image" Target="../media/image6.png" /></Relationships>
</file>

<file path=xl/drawings/_rels/drawing28.xml.rels><?xml version="1.0" encoding="utf-8" standalone="yes"?><Relationships xmlns="http://schemas.openxmlformats.org/package/2006/relationships"><Relationship Id="rId1" Type="http://schemas.openxmlformats.org/officeDocument/2006/relationships/image" Target="../media/image6.png" /></Relationships>
</file>

<file path=xl/drawings/_rels/drawing29.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30.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4</xdr:row>
      <xdr:rowOff>57150</xdr:rowOff>
    </xdr:from>
    <xdr:to>
      <xdr:col>7</xdr:col>
      <xdr:colOff>85725</xdr:colOff>
      <xdr:row>15</xdr:row>
      <xdr:rowOff>0</xdr:rowOff>
    </xdr:to>
    <xdr:pic>
      <xdr:nvPicPr>
        <xdr:cNvPr id="1" name="Picture 1" descr="http://201.45.57.3:6060/albums/userpics/10012/Torres%20Inaug%20%288%29.JPG"/>
        <xdr:cNvPicPr preferRelativeResize="1">
          <a:picLocks noChangeAspect="1"/>
        </xdr:cNvPicPr>
      </xdr:nvPicPr>
      <xdr:blipFill>
        <a:blip r:link="rId1"/>
        <a:stretch>
          <a:fillRect/>
        </a:stretch>
      </xdr:blipFill>
      <xdr:spPr>
        <a:xfrm>
          <a:off x="1047750" y="857250"/>
          <a:ext cx="3305175" cy="2200275"/>
        </a:xfrm>
        <a:prstGeom prst="rect">
          <a:avLst/>
        </a:prstGeom>
        <a:noFill/>
        <a:ln w="9525" cmpd="sng">
          <a:noFill/>
        </a:ln>
      </xdr:spPr>
    </xdr:pic>
    <xdr:clientData/>
  </xdr:twoCellAnchor>
  <xdr:twoCellAnchor>
    <xdr:from>
      <xdr:col>7</xdr:col>
      <xdr:colOff>66675</xdr:colOff>
      <xdr:row>4</xdr:row>
      <xdr:rowOff>76200</xdr:rowOff>
    </xdr:from>
    <xdr:to>
      <xdr:col>12</xdr:col>
      <xdr:colOff>314325</xdr:colOff>
      <xdr:row>15</xdr:row>
      <xdr:rowOff>19050</xdr:rowOff>
    </xdr:to>
    <xdr:pic>
      <xdr:nvPicPr>
        <xdr:cNvPr id="2" name="Picture 2" descr="http://201.45.57.3:6060/albums/userpics/10012/Torres%20%2810%29.JPG"/>
        <xdr:cNvPicPr preferRelativeResize="1">
          <a:picLocks noChangeAspect="1"/>
        </xdr:cNvPicPr>
      </xdr:nvPicPr>
      <xdr:blipFill>
        <a:blip r:link="rId2"/>
        <a:stretch>
          <a:fillRect/>
        </a:stretch>
      </xdr:blipFill>
      <xdr:spPr>
        <a:xfrm>
          <a:off x="4333875" y="876300"/>
          <a:ext cx="3295650" cy="2200275"/>
        </a:xfrm>
        <a:prstGeom prst="rect">
          <a:avLst/>
        </a:prstGeom>
        <a:noFill/>
        <a:ln w="9525" cmpd="sng">
          <a:noFill/>
        </a:ln>
      </xdr:spPr>
    </xdr:pic>
    <xdr:clientData/>
  </xdr:twoCellAnchor>
  <xdr:twoCellAnchor>
    <xdr:from>
      <xdr:col>1</xdr:col>
      <xdr:colOff>447675</xdr:colOff>
      <xdr:row>14</xdr:row>
      <xdr:rowOff>219075</xdr:rowOff>
    </xdr:from>
    <xdr:to>
      <xdr:col>7</xdr:col>
      <xdr:colOff>76200</xdr:colOff>
      <xdr:row>28</xdr:row>
      <xdr:rowOff>85725</xdr:rowOff>
    </xdr:to>
    <xdr:pic>
      <xdr:nvPicPr>
        <xdr:cNvPr id="3" name="Picture 3" descr="http://201.45.57.3:6060/albums/userpics/10012/Torres%20%287%29.JPG"/>
        <xdr:cNvPicPr preferRelativeResize="1">
          <a:picLocks noChangeAspect="1"/>
        </xdr:cNvPicPr>
      </xdr:nvPicPr>
      <xdr:blipFill>
        <a:blip r:link="rId3"/>
        <a:stretch>
          <a:fillRect/>
        </a:stretch>
      </xdr:blipFill>
      <xdr:spPr>
        <a:xfrm>
          <a:off x="1057275" y="3038475"/>
          <a:ext cx="3286125" cy="2209800"/>
        </a:xfrm>
        <a:prstGeom prst="rect">
          <a:avLst/>
        </a:prstGeom>
        <a:noFill/>
        <a:ln w="9525" cmpd="sng">
          <a:noFill/>
        </a:ln>
      </xdr:spPr>
    </xdr:pic>
    <xdr:clientData/>
  </xdr:twoCellAnchor>
  <xdr:twoCellAnchor>
    <xdr:from>
      <xdr:col>7</xdr:col>
      <xdr:colOff>66675</xdr:colOff>
      <xdr:row>14</xdr:row>
      <xdr:rowOff>228600</xdr:rowOff>
    </xdr:from>
    <xdr:to>
      <xdr:col>12</xdr:col>
      <xdr:colOff>285750</xdr:colOff>
      <xdr:row>28</xdr:row>
      <xdr:rowOff>76200</xdr:rowOff>
    </xdr:to>
    <xdr:pic>
      <xdr:nvPicPr>
        <xdr:cNvPr id="4" name="Picture 4" descr="http://201.45.57.3:6060/albums/userpics/10012/Torres%20%289%29.JPG"/>
        <xdr:cNvPicPr preferRelativeResize="1">
          <a:picLocks noChangeAspect="1"/>
        </xdr:cNvPicPr>
      </xdr:nvPicPr>
      <xdr:blipFill>
        <a:blip r:link="rId4"/>
        <a:stretch>
          <a:fillRect/>
        </a:stretch>
      </xdr:blipFill>
      <xdr:spPr>
        <a:xfrm>
          <a:off x="4333875" y="3048000"/>
          <a:ext cx="3267075" cy="2190750"/>
        </a:xfrm>
        <a:prstGeom prst="rect">
          <a:avLst/>
        </a:prstGeom>
        <a:noFill/>
        <a:ln w="9525" cmpd="sng">
          <a:noFill/>
        </a:ln>
      </xdr:spPr>
    </xdr:pic>
    <xdr:clientData/>
  </xdr:twoCellAnchor>
  <xdr:twoCellAnchor>
    <xdr:from>
      <xdr:col>0</xdr:col>
      <xdr:colOff>47625</xdr:colOff>
      <xdr:row>0</xdr:row>
      <xdr:rowOff>76200</xdr:rowOff>
    </xdr:from>
    <xdr:to>
      <xdr:col>13</xdr:col>
      <xdr:colOff>542925</xdr:colOff>
      <xdr:row>4</xdr:row>
      <xdr:rowOff>76200</xdr:rowOff>
    </xdr:to>
    <xdr:sp>
      <xdr:nvSpPr>
        <xdr:cNvPr id="5" name="Text Box 5"/>
        <xdr:cNvSpPr txBox="1">
          <a:spLocks noChangeArrowheads="1"/>
        </xdr:cNvSpPr>
      </xdr:nvSpPr>
      <xdr:spPr>
        <a:xfrm>
          <a:off x="47625" y="76200"/>
          <a:ext cx="8420100" cy="800100"/>
        </a:xfrm>
        <a:prstGeom prst="rect">
          <a:avLst/>
        </a:prstGeom>
        <a:solidFill>
          <a:srgbClr val="000000"/>
        </a:solidFill>
        <a:ln w="9525" cmpd="sng">
          <a:noFill/>
        </a:ln>
      </xdr:spPr>
      <xdr:txBody>
        <a:bodyPr vertOverflow="clip" wrap="square" lIns="91440" tIns="45720" rIns="91440" bIns="45720"/>
        <a:p>
          <a:pPr algn="ctr">
            <a:defRPr/>
          </a:pPr>
          <a:r>
            <a:rPr lang="en-US" cap="none" sz="1800" b="1" i="0" u="none" baseline="0">
              <a:solidFill>
                <a:srgbClr val="FFFFFF"/>
              </a:solidFill>
              <a:latin typeface="Arial"/>
              <a:ea typeface="Arial"/>
              <a:cs typeface="Arial"/>
            </a:rPr>
            <a:t>PREFEITURA MUNICIPAL DE CUIABÁ </a:t>
          </a:r>
          <a:r>
            <a:rPr lang="en-US" cap="none" sz="1800" b="1" i="0" u="none" baseline="0">
              <a:solidFill>
                <a:srgbClr val="000000"/>
              </a:solidFill>
              <a:latin typeface="Arial"/>
              <a:ea typeface="Arial"/>
              <a:cs typeface="Arial"/>
            </a:rPr>
            <a:t>
</a:t>
          </a:r>
          <a:r>
            <a:rPr lang="en-US" cap="none" sz="1800" b="1" i="0" u="none" baseline="0">
              <a:solidFill>
                <a:srgbClr val="FFFFFF"/>
              </a:solidFill>
              <a:latin typeface="Arial"/>
              <a:ea typeface="Arial"/>
              <a:cs typeface="Arial"/>
            </a:rPr>
            <a:t>Secretaria Municipal de Planejamento Orçamento e Gestão</a:t>
          </a:r>
        </a:p>
      </xdr:txBody>
    </xdr:sp>
    <xdr:clientData/>
  </xdr:twoCellAnchor>
  <xdr:twoCellAnchor>
    <xdr:from>
      <xdr:col>7</xdr:col>
      <xdr:colOff>114300</xdr:colOff>
      <xdr:row>33</xdr:row>
      <xdr:rowOff>66675</xdr:rowOff>
    </xdr:from>
    <xdr:to>
      <xdr:col>13</xdr:col>
      <xdr:colOff>561975</xdr:colOff>
      <xdr:row>38</xdr:row>
      <xdr:rowOff>85725</xdr:rowOff>
    </xdr:to>
    <xdr:sp>
      <xdr:nvSpPr>
        <xdr:cNvPr id="6" name="Text Box 6"/>
        <xdr:cNvSpPr txBox="1">
          <a:spLocks noChangeArrowheads="1"/>
        </xdr:cNvSpPr>
      </xdr:nvSpPr>
      <xdr:spPr>
        <a:xfrm>
          <a:off x="4381500" y="6038850"/>
          <a:ext cx="4105275" cy="828675"/>
        </a:xfrm>
        <a:prstGeom prst="rect">
          <a:avLst/>
        </a:prstGeom>
        <a:solidFill>
          <a:srgbClr val="000000"/>
        </a:solidFill>
        <a:ln w="9525" cmpd="sng">
          <a:noFill/>
        </a:ln>
      </xdr:spPr>
      <xdr:txBody>
        <a:bodyPr vertOverflow="clip" wrap="square" lIns="91440" tIns="45720" rIns="91440" bIns="45720"/>
        <a:p>
          <a:pPr algn="r">
            <a:defRPr/>
          </a:pPr>
          <a:r>
            <a:rPr lang="en-US" cap="none" sz="1200" b="1" i="0" u="none" baseline="0">
              <a:solidFill>
                <a:srgbClr val="FFFFFF"/>
              </a:solidFill>
              <a:latin typeface="Times New Roman"/>
              <a:ea typeface="Times New Roman"/>
              <a:cs typeface="Times New Roman"/>
            </a:rPr>
            <a:t>FRANCISCO BELLO GALINDO FILHO 
</a:t>
          </a:r>
          <a:r>
            <a:rPr lang="en-US" cap="none" sz="1200" b="1" i="0" u="none" baseline="0">
              <a:solidFill>
                <a:srgbClr val="FFFFFF"/>
              </a:solidFill>
              <a:latin typeface="Times New Roman"/>
              <a:ea typeface="Times New Roman"/>
              <a:cs typeface="Times New Roman"/>
            </a:rPr>
            <a:t>Prefeito Municipal</a:t>
          </a:r>
          <a:r>
            <a:rPr lang="en-US" cap="none" sz="1200" b="0" i="0" u="none" baseline="0">
              <a:solidFill>
                <a:srgbClr val="FFFFFF"/>
              </a:solidFill>
              <a:latin typeface="Times New Roman"/>
              <a:ea typeface="Times New Roman"/>
              <a:cs typeface="Times New Roman"/>
            </a:rPr>
            <a:t>
</a:t>
          </a:r>
          <a:r>
            <a:rPr lang="en-US" cap="none" sz="1200" b="1" i="0" u="none" baseline="0">
              <a:solidFill>
                <a:srgbClr val="FFFFFF"/>
              </a:solidFill>
              <a:latin typeface="Times New Roman"/>
              <a:ea typeface="Times New Roman"/>
              <a:cs typeface="Times New Roman"/>
            </a:rPr>
            <a:t>KARLA REGINA LAVRATTI
</a:t>
          </a:r>
          <a:r>
            <a:rPr lang="en-US" cap="none" sz="1200" b="1" i="0" u="none" baseline="0">
              <a:solidFill>
                <a:srgbClr val="FFFFFF"/>
              </a:solidFill>
              <a:latin typeface="Times New Roman"/>
              <a:ea typeface="Times New Roman"/>
              <a:cs typeface="Times New Roman"/>
            </a:rPr>
            <a:t>Secretária</a:t>
          </a:r>
          <a:r>
            <a:rPr lang="en-US" cap="none" sz="1200" b="1" i="0" u="none" baseline="0">
              <a:solidFill>
                <a:srgbClr val="FFFFFF"/>
              </a:solidFill>
              <a:latin typeface="Times New Roman"/>
              <a:ea typeface="Times New Roman"/>
              <a:cs typeface="Times New Roman"/>
            </a:rPr>
            <a:t> Municipal de Planejamento, Orçamento e Gestão</a:t>
          </a:r>
        </a:p>
      </xdr:txBody>
    </xdr:sp>
    <xdr:clientData/>
  </xdr:twoCellAnchor>
  <xdr:twoCellAnchor>
    <xdr:from>
      <xdr:col>0</xdr:col>
      <xdr:colOff>66675</xdr:colOff>
      <xdr:row>28</xdr:row>
      <xdr:rowOff>57150</xdr:rowOff>
    </xdr:from>
    <xdr:to>
      <xdr:col>13</xdr:col>
      <xdr:colOff>561975</xdr:colOff>
      <xdr:row>32</xdr:row>
      <xdr:rowOff>133350</xdr:rowOff>
    </xdr:to>
    <xdr:sp>
      <xdr:nvSpPr>
        <xdr:cNvPr id="7" name="Text Box 7"/>
        <xdr:cNvSpPr txBox="1">
          <a:spLocks noChangeArrowheads="1"/>
        </xdr:cNvSpPr>
      </xdr:nvSpPr>
      <xdr:spPr>
        <a:xfrm>
          <a:off x="66675" y="5219700"/>
          <a:ext cx="8420100" cy="723900"/>
        </a:xfrm>
        <a:prstGeom prst="rect">
          <a:avLst/>
        </a:prstGeom>
        <a:solidFill>
          <a:srgbClr val="000000"/>
        </a:solidFill>
        <a:ln w="9525" cmpd="sng">
          <a:noFill/>
        </a:ln>
      </xdr:spPr>
      <xdr:txBody>
        <a:bodyPr vertOverflow="clip" wrap="square" lIns="91440" tIns="45720" rIns="91440" bIns="45720"/>
        <a:p>
          <a:pPr algn="ctr">
            <a:defRPr/>
          </a:pPr>
          <a:r>
            <a:rPr lang="en-US" cap="none" sz="1400" b="1" i="0" u="none" baseline="0">
              <a:solidFill>
                <a:srgbClr val="FFFFFF"/>
              </a:solidFill>
              <a:latin typeface="Arial"/>
              <a:ea typeface="Arial"/>
              <a:cs typeface="Arial"/>
            </a:rPr>
            <a:t>
</a:t>
          </a:r>
          <a:r>
            <a:rPr lang="en-US" cap="none" sz="2000" b="1" i="0" u="none" baseline="0">
              <a:solidFill>
                <a:srgbClr val="FFFFFF"/>
              </a:solidFill>
              <a:latin typeface="Arial"/>
              <a:ea typeface="Arial"/>
              <a:cs typeface="Arial"/>
            </a:rPr>
            <a:t>LEI ORÇAMENTÁRIA ANUAL - 2011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0</xdr:rowOff>
    </xdr:from>
    <xdr:to>
      <xdr:col>0</xdr:col>
      <xdr:colOff>409575</xdr:colOff>
      <xdr:row>5</xdr:row>
      <xdr:rowOff>0</xdr:rowOff>
    </xdr:to>
    <xdr:pic>
      <xdr:nvPicPr>
        <xdr:cNvPr id="1" name="Picture 2"/>
        <xdr:cNvPicPr preferRelativeResize="1">
          <a:picLocks noChangeAspect="1"/>
        </xdr:cNvPicPr>
      </xdr:nvPicPr>
      <xdr:blipFill>
        <a:blip r:embed="rId1"/>
        <a:stretch>
          <a:fillRect/>
        </a:stretch>
      </xdr:blipFill>
      <xdr:spPr>
        <a:xfrm>
          <a:off x="19050" y="809625"/>
          <a:ext cx="390525" cy="0"/>
        </a:xfrm>
        <a:prstGeom prst="rect">
          <a:avLst/>
        </a:prstGeom>
        <a:noFill/>
        <a:ln w="9525" cmpd="sng">
          <a:solidFill>
            <a:srgbClr val="000000"/>
          </a:solidFill>
          <a:headEnd type="none"/>
          <a:tailEnd type="none"/>
        </a:ln>
      </xdr:spPr>
    </xdr:pic>
    <xdr:clientData/>
  </xdr:twoCellAnchor>
  <xdr:twoCellAnchor>
    <xdr:from>
      <xdr:col>0</xdr:col>
      <xdr:colOff>47625</xdr:colOff>
      <xdr:row>0</xdr:row>
      <xdr:rowOff>28575</xdr:rowOff>
    </xdr:from>
    <xdr:to>
      <xdr:col>0</xdr:col>
      <xdr:colOff>390525</xdr:colOff>
      <xdr:row>2</xdr:row>
      <xdr:rowOff>104775</xdr:rowOff>
    </xdr:to>
    <xdr:pic>
      <xdr:nvPicPr>
        <xdr:cNvPr id="2" name="Picture 3"/>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61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3848100</xdr:colOff>
      <xdr:row>0</xdr:row>
      <xdr:rowOff>38100</xdr:rowOff>
    </xdr:from>
    <xdr:to>
      <xdr:col>2</xdr:col>
      <xdr:colOff>171450</xdr:colOff>
      <xdr:row>3</xdr:row>
      <xdr:rowOff>0</xdr:rowOff>
    </xdr:to>
    <xdr:pic>
      <xdr:nvPicPr>
        <xdr:cNvPr id="1" name="Picture 1"/>
        <xdr:cNvPicPr preferRelativeResize="1">
          <a:picLocks noChangeAspect="1"/>
        </xdr:cNvPicPr>
      </xdr:nvPicPr>
      <xdr:blipFill>
        <a:blip r:embed="rId1"/>
        <a:stretch>
          <a:fillRect/>
        </a:stretch>
      </xdr:blipFill>
      <xdr:spPr>
        <a:xfrm>
          <a:off x="3848100" y="38100"/>
          <a:ext cx="514350" cy="533400"/>
        </a:xfrm>
        <a:prstGeom prst="rect">
          <a:avLst/>
        </a:prstGeom>
        <a:noFill/>
        <a:ln w="9525" cmpd="sng">
          <a:noFill/>
        </a:ln>
      </xdr:spPr>
    </xdr:pic>
    <xdr:clientData/>
  </xdr:twoCellAnchor>
  <xdr:twoCellAnchor>
    <xdr:from>
      <xdr:col>0</xdr:col>
      <xdr:colOff>3867150</xdr:colOff>
      <xdr:row>26</xdr:row>
      <xdr:rowOff>38100</xdr:rowOff>
    </xdr:from>
    <xdr:to>
      <xdr:col>2</xdr:col>
      <xdr:colOff>190500</xdr:colOff>
      <xdr:row>29</xdr:row>
      <xdr:rowOff>95250</xdr:rowOff>
    </xdr:to>
    <xdr:pic>
      <xdr:nvPicPr>
        <xdr:cNvPr id="2" name="Picture 2"/>
        <xdr:cNvPicPr preferRelativeResize="1">
          <a:picLocks noChangeAspect="1"/>
        </xdr:cNvPicPr>
      </xdr:nvPicPr>
      <xdr:blipFill>
        <a:blip r:embed="rId1"/>
        <a:stretch>
          <a:fillRect/>
        </a:stretch>
      </xdr:blipFill>
      <xdr:spPr>
        <a:xfrm>
          <a:off x="3867150" y="7153275"/>
          <a:ext cx="514350" cy="619125"/>
        </a:xfrm>
        <a:prstGeom prst="rect">
          <a:avLst/>
        </a:prstGeom>
        <a:noFill/>
        <a:ln w="9525" cmpd="sng">
          <a:noFill/>
        </a:ln>
      </xdr:spPr>
    </xdr:pic>
    <xdr:clientData/>
  </xdr:twoCellAnchor>
  <xdr:twoCellAnchor>
    <xdr:from>
      <xdr:col>0</xdr:col>
      <xdr:colOff>3886200</xdr:colOff>
      <xdr:row>65</xdr:row>
      <xdr:rowOff>38100</xdr:rowOff>
    </xdr:from>
    <xdr:to>
      <xdr:col>2</xdr:col>
      <xdr:colOff>209550</xdr:colOff>
      <xdr:row>68</xdr:row>
      <xdr:rowOff>28575</xdr:rowOff>
    </xdr:to>
    <xdr:pic>
      <xdr:nvPicPr>
        <xdr:cNvPr id="3" name="Picture 3"/>
        <xdr:cNvPicPr preferRelativeResize="1">
          <a:picLocks noChangeAspect="1"/>
        </xdr:cNvPicPr>
      </xdr:nvPicPr>
      <xdr:blipFill>
        <a:blip r:embed="rId1"/>
        <a:stretch>
          <a:fillRect/>
        </a:stretch>
      </xdr:blipFill>
      <xdr:spPr>
        <a:xfrm>
          <a:off x="3886200" y="13963650"/>
          <a:ext cx="514350" cy="571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619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33375" cy="3810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3"/>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twoCellAnchor>
    <xdr:from>
      <xdr:col>0</xdr:col>
      <xdr:colOff>47625</xdr:colOff>
      <xdr:row>0</xdr:row>
      <xdr:rowOff>28575</xdr:rowOff>
    </xdr:from>
    <xdr:to>
      <xdr:col>0</xdr:col>
      <xdr:colOff>390525</xdr:colOff>
      <xdr:row>2</xdr:row>
      <xdr:rowOff>104775</xdr:rowOff>
    </xdr:to>
    <xdr:pic>
      <xdr:nvPicPr>
        <xdr:cNvPr id="2" name="Picture 4"/>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0</xdr:col>
      <xdr:colOff>390525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28575"/>
          <a:ext cx="3429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17" sqref="D17"/>
    </sheetView>
  </sheetViews>
  <sheetFormatPr defaultColWidth="9.140625" defaultRowHeight="12.75"/>
  <sheetData/>
  <sheetProtection/>
  <printOptions/>
  <pageMargins left="0.787401575" right="0.787401575" top="0.984251969" bottom="0.984251969" header="0.492125985" footer="0.49212598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458"/>
  <sheetViews>
    <sheetView zoomScalePageLayoutView="0" workbookViewId="0" topLeftCell="A1">
      <selection activeCell="A25" sqref="A25:C25"/>
    </sheetView>
  </sheetViews>
  <sheetFormatPr defaultColWidth="9.140625" defaultRowHeight="12.75"/>
  <cols>
    <col min="1" max="1" width="110.7109375" style="40" customWidth="1"/>
    <col min="2" max="2" width="15.7109375" style="44" customWidth="1"/>
    <col min="3" max="16384" width="9.140625" style="40" customWidth="1"/>
  </cols>
  <sheetData>
    <row r="1" spans="1:2" ht="12.75">
      <c r="A1" s="6" t="s">
        <v>986</v>
      </c>
      <c r="B1" s="241"/>
    </row>
    <row r="2" spans="1:2" ht="12.75">
      <c r="A2" s="4" t="s">
        <v>987</v>
      </c>
      <c r="B2" s="242"/>
    </row>
    <row r="3" spans="1:2" ht="12.75">
      <c r="A3" s="11" t="s">
        <v>1110</v>
      </c>
      <c r="B3" s="243"/>
    </row>
    <row r="5" spans="1:2" ht="12.75">
      <c r="A5" s="417" t="s">
        <v>213</v>
      </c>
      <c r="B5" s="420"/>
    </row>
    <row r="6" spans="1:2" ht="12.75">
      <c r="A6" s="244" t="s">
        <v>826</v>
      </c>
      <c r="B6" s="234" t="s">
        <v>808</v>
      </c>
    </row>
    <row r="7" spans="1:2" s="47" customFormat="1" ht="22.5">
      <c r="A7" s="45" t="s">
        <v>508</v>
      </c>
      <c r="B7" s="46" t="s">
        <v>991</v>
      </c>
    </row>
    <row r="8" spans="1:2" s="310" customFormat="1" ht="12.75">
      <c r="A8" s="227" t="s">
        <v>1358</v>
      </c>
      <c r="B8" s="307">
        <v>2809100</v>
      </c>
    </row>
    <row r="9" spans="1:2" s="310" customFormat="1" ht="12.75">
      <c r="A9" s="227" t="s">
        <v>510</v>
      </c>
      <c r="B9" s="307">
        <v>2808100</v>
      </c>
    </row>
    <row r="10" spans="1:2" s="310" customFormat="1" ht="12.75">
      <c r="A10" s="227" t="s">
        <v>1016</v>
      </c>
      <c r="B10" s="307">
        <v>2664100</v>
      </c>
    </row>
    <row r="11" spans="1:2" s="310" customFormat="1" ht="12.75">
      <c r="A11" s="245" t="s">
        <v>1017</v>
      </c>
      <c r="B11" s="311">
        <v>2664100</v>
      </c>
    </row>
    <row r="12" spans="1:2" s="310" customFormat="1" ht="12.75">
      <c r="A12" s="245" t="s">
        <v>1018</v>
      </c>
      <c r="B12" s="311">
        <v>2334500</v>
      </c>
    </row>
    <row r="13" spans="1:2" s="310" customFormat="1" ht="12.75">
      <c r="A13" s="245" t="s">
        <v>1019</v>
      </c>
      <c r="B13" s="311">
        <v>2334500</v>
      </c>
    </row>
    <row r="14" spans="1:2" s="310" customFormat="1" ht="12.75">
      <c r="A14" s="228" t="s">
        <v>1020</v>
      </c>
      <c r="B14" s="308">
        <v>2334500</v>
      </c>
    </row>
    <row r="15" spans="1:2" s="310" customFormat="1" ht="12.75">
      <c r="A15" s="245" t="s">
        <v>1021</v>
      </c>
      <c r="B15" s="311">
        <v>329600</v>
      </c>
    </row>
    <row r="16" spans="1:2" s="310" customFormat="1" ht="12.75">
      <c r="A16" s="245" t="s">
        <v>191</v>
      </c>
      <c r="B16" s="311">
        <v>329600</v>
      </c>
    </row>
    <row r="17" spans="1:2" s="310" customFormat="1" ht="12.75">
      <c r="A17" s="228" t="s">
        <v>192</v>
      </c>
      <c r="B17" s="308">
        <v>329600</v>
      </c>
    </row>
    <row r="18" spans="1:2" s="310" customFormat="1" ht="12.75">
      <c r="A18" s="227" t="s">
        <v>515</v>
      </c>
      <c r="B18" s="307">
        <v>144000</v>
      </c>
    </row>
    <row r="19" spans="1:2" s="310" customFormat="1" ht="12.75">
      <c r="A19" s="245" t="s">
        <v>1006</v>
      </c>
      <c r="B19" s="311">
        <v>144000</v>
      </c>
    </row>
    <row r="20" spans="1:2" s="310" customFormat="1" ht="12.75">
      <c r="A20" s="245" t="s">
        <v>1007</v>
      </c>
      <c r="B20" s="311">
        <v>144000</v>
      </c>
    </row>
    <row r="21" spans="1:2" s="310" customFormat="1" ht="12.75">
      <c r="A21" s="245" t="s">
        <v>1008</v>
      </c>
      <c r="B21" s="311">
        <v>144000</v>
      </c>
    </row>
    <row r="22" spans="1:2" s="310" customFormat="1" ht="12.75">
      <c r="A22" s="228" t="s">
        <v>1009</v>
      </c>
      <c r="B22" s="308">
        <v>144000</v>
      </c>
    </row>
    <row r="23" spans="1:2" s="310" customFormat="1" ht="12.75">
      <c r="A23" s="227" t="s">
        <v>619</v>
      </c>
      <c r="B23" s="307">
        <v>1000</v>
      </c>
    </row>
    <row r="24" spans="1:2" s="310" customFormat="1" ht="12.75">
      <c r="A24" s="227" t="s">
        <v>620</v>
      </c>
      <c r="B24" s="307">
        <v>1000</v>
      </c>
    </row>
    <row r="25" spans="1:2" s="310" customFormat="1" ht="12.75">
      <c r="A25" s="245" t="s">
        <v>621</v>
      </c>
      <c r="B25" s="311">
        <v>1000</v>
      </c>
    </row>
    <row r="26" spans="1:2" s="310" customFormat="1" ht="12.75">
      <c r="A26" s="245" t="s">
        <v>622</v>
      </c>
      <c r="B26" s="311">
        <v>1000</v>
      </c>
    </row>
    <row r="27" spans="1:2" s="310" customFormat="1" ht="12.75">
      <c r="A27" s="245" t="s">
        <v>740</v>
      </c>
      <c r="B27" s="311">
        <v>1000</v>
      </c>
    </row>
    <row r="28" spans="1:2" s="310" customFormat="1" ht="12.75">
      <c r="A28" s="228" t="s">
        <v>741</v>
      </c>
      <c r="B28" s="308">
        <v>1000</v>
      </c>
    </row>
    <row r="29" spans="1:2" s="310" customFormat="1" ht="12.75">
      <c r="A29" s="227" t="s">
        <v>509</v>
      </c>
      <c r="B29" s="307">
        <v>46176070</v>
      </c>
    </row>
    <row r="30" spans="1:2" s="310" customFormat="1" ht="12.75">
      <c r="A30" s="227" t="s">
        <v>510</v>
      </c>
      <c r="B30" s="307">
        <v>24864000</v>
      </c>
    </row>
    <row r="31" spans="1:2" s="310" customFormat="1" ht="12.75">
      <c r="A31" s="227" t="s">
        <v>511</v>
      </c>
      <c r="B31" s="307">
        <v>19501000</v>
      </c>
    </row>
    <row r="32" spans="1:2" s="310" customFormat="1" ht="12.75">
      <c r="A32" s="245" t="s">
        <v>512</v>
      </c>
      <c r="B32" s="311">
        <v>19501000</v>
      </c>
    </row>
    <row r="33" spans="1:2" s="310" customFormat="1" ht="12.75">
      <c r="A33" s="245" t="s">
        <v>513</v>
      </c>
      <c r="B33" s="311">
        <v>19501000</v>
      </c>
    </row>
    <row r="34" spans="1:2" s="310" customFormat="1" ht="12.75">
      <c r="A34" s="245" t="s">
        <v>514</v>
      </c>
      <c r="B34" s="311">
        <v>19501000</v>
      </c>
    </row>
    <row r="35" spans="1:2" s="310" customFormat="1" ht="12.75">
      <c r="A35" s="228" t="s">
        <v>1180</v>
      </c>
      <c r="B35" s="308">
        <v>19000000</v>
      </c>
    </row>
    <row r="36" spans="1:2" s="310" customFormat="1" ht="12.75">
      <c r="A36" s="228" t="s">
        <v>1181</v>
      </c>
      <c r="B36" s="308">
        <v>450000</v>
      </c>
    </row>
    <row r="37" spans="1:2" s="310" customFormat="1" ht="12.75">
      <c r="A37" s="228" t="s">
        <v>1182</v>
      </c>
      <c r="B37" s="308">
        <v>51000</v>
      </c>
    </row>
    <row r="38" spans="1:2" s="310" customFormat="1" ht="12.75">
      <c r="A38" s="227" t="s">
        <v>661</v>
      </c>
      <c r="B38" s="307">
        <v>1350000</v>
      </c>
    </row>
    <row r="39" spans="1:2" s="310" customFormat="1" ht="12.75">
      <c r="A39" s="245" t="s">
        <v>666</v>
      </c>
      <c r="B39" s="311">
        <v>1350000</v>
      </c>
    </row>
    <row r="40" spans="1:2" s="310" customFormat="1" ht="12.75">
      <c r="A40" s="245" t="s">
        <v>1183</v>
      </c>
      <c r="B40" s="311">
        <v>1350000</v>
      </c>
    </row>
    <row r="41" spans="1:2" s="310" customFormat="1" ht="12.75">
      <c r="A41" s="245" t="s">
        <v>1184</v>
      </c>
      <c r="B41" s="311">
        <v>1300000</v>
      </c>
    </row>
    <row r="42" spans="1:2" s="310" customFormat="1" ht="12.75">
      <c r="A42" s="228" t="s">
        <v>1185</v>
      </c>
      <c r="B42" s="308">
        <v>1300000</v>
      </c>
    </row>
    <row r="43" spans="1:2" s="310" customFormat="1" ht="12.75">
      <c r="A43" s="245" t="s">
        <v>1186</v>
      </c>
      <c r="B43" s="311">
        <v>50000</v>
      </c>
    </row>
    <row r="44" spans="1:2" s="310" customFormat="1" ht="12.75">
      <c r="A44" s="228" t="s">
        <v>1187</v>
      </c>
      <c r="B44" s="308">
        <v>50000</v>
      </c>
    </row>
    <row r="45" spans="1:2" s="310" customFormat="1" ht="12.75">
      <c r="A45" s="227" t="s">
        <v>515</v>
      </c>
      <c r="B45" s="307">
        <v>4013000</v>
      </c>
    </row>
    <row r="46" spans="1:2" s="310" customFormat="1" ht="12.75">
      <c r="A46" s="245" t="s">
        <v>516</v>
      </c>
      <c r="B46" s="311">
        <v>4013000</v>
      </c>
    </row>
    <row r="47" spans="1:2" s="310" customFormat="1" ht="12.75">
      <c r="A47" s="245" t="s">
        <v>913</v>
      </c>
      <c r="B47" s="311">
        <v>8000</v>
      </c>
    </row>
    <row r="48" spans="1:2" s="310" customFormat="1" ht="12.75">
      <c r="A48" s="245" t="s">
        <v>1188</v>
      </c>
      <c r="B48" s="311">
        <v>8000</v>
      </c>
    </row>
    <row r="49" spans="1:2" s="310" customFormat="1" ht="12.75">
      <c r="A49" s="228" t="s">
        <v>1189</v>
      </c>
      <c r="B49" s="308">
        <v>8000</v>
      </c>
    </row>
    <row r="50" spans="1:2" s="310" customFormat="1" ht="12.75">
      <c r="A50" s="245" t="s">
        <v>517</v>
      </c>
      <c r="B50" s="311">
        <v>4005000</v>
      </c>
    </row>
    <row r="51" spans="1:2" s="310" customFormat="1" ht="12.75">
      <c r="A51" s="245" t="s">
        <v>705</v>
      </c>
      <c r="B51" s="311">
        <v>4000000</v>
      </c>
    </row>
    <row r="52" spans="1:2" s="310" customFormat="1" ht="12.75">
      <c r="A52" s="228" t="s">
        <v>706</v>
      </c>
      <c r="B52" s="308">
        <v>4000000</v>
      </c>
    </row>
    <row r="53" spans="1:2" s="310" customFormat="1" ht="12.75">
      <c r="A53" s="245" t="s">
        <v>1190</v>
      </c>
      <c r="B53" s="311">
        <v>5000</v>
      </c>
    </row>
    <row r="54" spans="1:2" s="310" customFormat="1" ht="12.75">
      <c r="A54" s="228" t="s">
        <v>1191</v>
      </c>
      <c r="B54" s="308">
        <v>5000</v>
      </c>
    </row>
    <row r="55" spans="1:2" s="310" customFormat="1" ht="12.75">
      <c r="A55" s="227" t="s">
        <v>707</v>
      </c>
      <c r="B55" s="307">
        <v>21312070</v>
      </c>
    </row>
    <row r="56" spans="1:2" s="310" customFormat="1" ht="12.75">
      <c r="A56" s="227" t="s">
        <v>708</v>
      </c>
      <c r="B56" s="307">
        <v>21016070</v>
      </c>
    </row>
    <row r="57" spans="1:2" s="310" customFormat="1" ht="12.75">
      <c r="A57" s="245" t="s">
        <v>1003</v>
      </c>
      <c r="B57" s="311">
        <v>21016070</v>
      </c>
    </row>
    <row r="58" spans="1:2" s="310" customFormat="1" ht="12.75">
      <c r="A58" s="245" t="s">
        <v>1004</v>
      </c>
      <c r="B58" s="311">
        <v>21016070</v>
      </c>
    </row>
    <row r="59" spans="1:2" s="310" customFormat="1" ht="12.75">
      <c r="A59" s="228" t="s">
        <v>1192</v>
      </c>
      <c r="B59" s="308">
        <v>21000000</v>
      </c>
    </row>
    <row r="60" spans="1:2" s="310" customFormat="1" ht="12.75">
      <c r="A60" s="228" t="s">
        <v>1193</v>
      </c>
      <c r="B60" s="308">
        <v>16070</v>
      </c>
    </row>
    <row r="61" spans="1:2" s="310" customFormat="1" ht="12.75">
      <c r="A61" s="227" t="s">
        <v>1194</v>
      </c>
      <c r="B61" s="307">
        <v>296000</v>
      </c>
    </row>
    <row r="62" spans="1:2" s="310" customFormat="1" ht="12.75">
      <c r="A62" s="245" t="s">
        <v>1195</v>
      </c>
      <c r="B62" s="311">
        <v>296000</v>
      </c>
    </row>
    <row r="63" spans="1:2" s="310" customFormat="1" ht="12.75">
      <c r="A63" s="245" t="s">
        <v>1196</v>
      </c>
      <c r="B63" s="311">
        <v>296000</v>
      </c>
    </row>
    <row r="64" spans="1:2" s="310" customFormat="1" ht="12.75">
      <c r="A64" s="245" t="s">
        <v>1197</v>
      </c>
      <c r="B64" s="311">
        <v>296000</v>
      </c>
    </row>
    <row r="65" spans="1:2" s="310" customFormat="1" ht="12.75">
      <c r="A65" s="228" t="s">
        <v>1198</v>
      </c>
      <c r="B65" s="308">
        <v>296000</v>
      </c>
    </row>
    <row r="66" spans="1:2" s="310" customFormat="1" ht="12.75">
      <c r="A66" s="227" t="s">
        <v>1005</v>
      </c>
      <c r="B66" s="307">
        <v>2401267</v>
      </c>
    </row>
    <row r="67" spans="1:2" s="310" customFormat="1" ht="12.75">
      <c r="A67" s="227" t="s">
        <v>510</v>
      </c>
      <c r="B67" s="307">
        <v>2401267</v>
      </c>
    </row>
    <row r="68" spans="1:2" s="310" customFormat="1" ht="12.75">
      <c r="A68" s="227" t="s">
        <v>661</v>
      </c>
      <c r="B68" s="307">
        <v>2132000</v>
      </c>
    </row>
    <row r="69" spans="1:2" s="310" customFormat="1" ht="12.75">
      <c r="A69" s="245" t="s">
        <v>1199</v>
      </c>
      <c r="B69" s="311">
        <v>2132000</v>
      </c>
    </row>
    <row r="70" spans="1:2" s="310" customFormat="1" ht="12.75">
      <c r="A70" s="245" t="s">
        <v>1200</v>
      </c>
      <c r="B70" s="311">
        <v>2132000</v>
      </c>
    </row>
    <row r="71" spans="1:2" s="310" customFormat="1" ht="12.75">
      <c r="A71" s="245" t="s">
        <v>1201</v>
      </c>
      <c r="B71" s="311">
        <v>2132000</v>
      </c>
    </row>
    <row r="72" spans="1:2" s="310" customFormat="1" ht="12.75">
      <c r="A72" s="228" t="s">
        <v>1202</v>
      </c>
      <c r="B72" s="308">
        <v>2132000</v>
      </c>
    </row>
    <row r="73" spans="1:2" s="310" customFormat="1" ht="12.75">
      <c r="A73" s="227" t="s">
        <v>515</v>
      </c>
      <c r="B73" s="307">
        <v>269267</v>
      </c>
    </row>
    <row r="74" spans="1:2" s="310" customFormat="1" ht="12.75">
      <c r="A74" s="245" t="s">
        <v>1006</v>
      </c>
      <c r="B74" s="311">
        <v>269267</v>
      </c>
    </row>
    <row r="75" spans="1:2" s="310" customFormat="1" ht="12.75">
      <c r="A75" s="245" t="s">
        <v>1007</v>
      </c>
      <c r="B75" s="311">
        <v>269267</v>
      </c>
    </row>
    <row r="76" spans="1:2" s="310" customFormat="1" ht="12.75">
      <c r="A76" s="245" t="s">
        <v>1008</v>
      </c>
      <c r="B76" s="311">
        <v>269267</v>
      </c>
    </row>
    <row r="77" spans="1:2" s="310" customFormat="1" ht="12.75">
      <c r="A77" s="228" t="s">
        <v>1009</v>
      </c>
      <c r="B77" s="308">
        <v>269267</v>
      </c>
    </row>
    <row r="78" spans="1:2" s="310" customFormat="1" ht="12.75">
      <c r="A78" s="227" t="s">
        <v>1010</v>
      </c>
      <c r="B78" s="307">
        <v>1353700</v>
      </c>
    </row>
    <row r="79" spans="1:2" s="310" customFormat="1" ht="12.75">
      <c r="A79" s="227" t="s">
        <v>510</v>
      </c>
      <c r="B79" s="307">
        <v>1353700</v>
      </c>
    </row>
    <row r="80" spans="1:2" s="310" customFormat="1" ht="12.75">
      <c r="A80" s="227" t="s">
        <v>1011</v>
      </c>
      <c r="B80" s="307">
        <v>777700</v>
      </c>
    </row>
    <row r="81" spans="1:2" s="310" customFormat="1" ht="12.75">
      <c r="A81" s="245" t="s">
        <v>1012</v>
      </c>
      <c r="B81" s="311">
        <v>777700</v>
      </c>
    </row>
    <row r="82" spans="1:2" s="310" customFormat="1" ht="12.75">
      <c r="A82" s="245" t="s">
        <v>1013</v>
      </c>
      <c r="B82" s="311">
        <v>777700</v>
      </c>
    </row>
    <row r="83" spans="1:2" s="310" customFormat="1" ht="12.75">
      <c r="A83" s="245" t="s">
        <v>1014</v>
      </c>
      <c r="B83" s="311">
        <v>777700</v>
      </c>
    </row>
    <row r="84" spans="1:2" s="310" customFormat="1" ht="12.75">
      <c r="A84" s="228" t="s">
        <v>1015</v>
      </c>
      <c r="B84" s="308">
        <v>777700</v>
      </c>
    </row>
    <row r="85" spans="1:2" s="310" customFormat="1" ht="12.75">
      <c r="A85" s="227" t="s">
        <v>1016</v>
      </c>
      <c r="B85" s="307">
        <v>576000</v>
      </c>
    </row>
    <row r="86" spans="1:2" s="310" customFormat="1" ht="12.75">
      <c r="A86" s="245" t="s">
        <v>1017</v>
      </c>
      <c r="B86" s="311">
        <v>576000</v>
      </c>
    </row>
    <row r="87" spans="1:2" s="310" customFormat="1" ht="12.75">
      <c r="A87" s="245" t="s">
        <v>1018</v>
      </c>
      <c r="B87" s="311">
        <v>387000</v>
      </c>
    </row>
    <row r="88" spans="1:2" s="310" customFormat="1" ht="12.75">
      <c r="A88" s="245" t="s">
        <v>615</v>
      </c>
      <c r="B88" s="311">
        <v>387000</v>
      </c>
    </row>
    <row r="89" spans="1:2" s="310" customFormat="1" ht="12.75">
      <c r="A89" s="228" t="s">
        <v>616</v>
      </c>
      <c r="B89" s="308">
        <v>387000</v>
      </c>
    </row>
    <row r="90" spans="1:2" s="310" customFormat="1" ht="12.75">
      <c r="A90" s="245" t="s">
        <v>1021</v>
      </c>
      <c r="B90" s="311">
        <v>189000</v>
      </c>
    </row>
    <row r="91" spans="1:2" s="310" customFormat="1" ht="12.75">
      <c r="A91" s="245" t="s">
        <v>617</v>
      </c>
      <c r="B91" s="311">
        <v>189000</v>
      </c>
    </row>
    <row r="92" spans="1:2" s="310" customFormat="1" ht="12.75">
      <c r="A92" s="228" t="s">
        <v>618</v>
      </c>
      <c r="B92" s="308">
        <v>189000</v>
      </c>
    </row>
    <row r="93" spans="1:2" s="310" customFormat="1" ht="12.75">
      <c r="A93" s="227" t="s">
        <v>193</v>
      </c>
      <c r="B93" s="307">
        <v>132475077</v>
      </c>
    </row>
    <row r="94" spans="1:2" s="310" customFormat="1" ht="12.75">
      <c r="A94" s="227" t="s">
        <v>510</v>
      </c>
      <c r="B94" s="307">
        <v>111533077</v>
      </c>
    </row>
    <row r="95" spans="1:2" s="310" customFormat="1" ht="12.75">
      <c r="A95" s="227" t="s">
        <v>1016</v>
      </c>
      <c r="B95" s="307">
        <v>111533077</v>
      </c>
    </row>
    <row r="96" spans="1:2" s="310" customFormat="1" ht="12.75">
      <c r="A96" s="245" t="s">
        <v>194</v>
      </c>
      <c r="B96" s="311">
        <v>107094529</v>
      </c>
    </row>
    <row r="97" spans="1:2" s="310" customFormat="1" ht="12.75">
      <c r="A97" s="245" t="s">
        <v>195</v>
      </c>
      <c r="B97" s="311">
        <v>10626800</v>
      </c>
    </row>
    <row r="98" spans="1:2" s="310" customFormat="1" ht="12.75">
      <c r="A98" s="245" t="s">
        <v>196</v>
      </c>
      <c r="B98" s="311">
        <v>10626800</v>
      </c>
    </row>
    <row r="99" spans="1:2" s="310" customFormat="1" ht="12.75">
      <c r="A99" s="228" t="s">
        <v>1203</v>
      </c>
      <c r="B99" s="308">
        <v>5326800</v>
      </c>
    </row>
    <row r="100" spans="1:2" s="310" customFormat="1" ht="12.75">
      <c r="A100" s="228" t="s">
        <v>1204</v>
      </c>
      <c r="B100" s="308">
        <v>5300000</v>
      </c>
    </row>
    <row r="101" spans="1:2" s="310" customFormat="1" ht="12.75">
      <c r="A101" s="245" t="s">
        <v>334</v>
      </c>
      <c r="B101" s="311">
        <v>96467729</v>
      </c>
    </row>
    <row r="102" spans="1:2" s="310" customFormat="1" ht="12.75">
      <c r="A102" s="245" t="s">
        <v>335</v>
      </c>
      <c r="B102" s="311">
        <v>96467729</v>
      </c>
    </row>
    <row r="103" spans="1:2" s="310" customFormat="1" ht="12.75">
      <c r="A103" s="228" t="s">
        <v>336</v>
      </c>
      <c r="B103" s="308">
        <v>96467729</v>
      </c>
    </row>
    <row r="104" spans="1:2" s="310" customFormat="1" ht="12.75">
      <c r="A104" s="245" t="s">
        <v>1017</v>
      </c>
      <c r="B104" s="311">
        <v>4438548</v>
      </c>
    </row>
    <row r="105" spans="1:2" s="310" customFormat="1" ht="12.75">
      <c r="A105" s="245" t="s">
        <v>1018</v>
      </c>
      <c r="B105" s="311">
        <v>3204519</v>
      </c>
    </row>
    <row r="106" spans="1:2" s="310" customFormat="1" ht="12.75">
      <c r="A106" s="245" t="s">
        <v>615</v>
      </c>
      <c r="B106" s="311">
        <v>3204519</v>
      </c>
    </row>
    <row r="107" spans="1:2" s="310" customFormat="1" ht="12.75">
      <c r="A107" s="228" t="s">
        <v>616</v>
      </c>
      <c r="B107" s="308">
        <v>3204519</v>
      </c>
    </row>
    <row r="108" spans="1:2" s="310" customFormat="1" ht="12.75">
      <c r="A108" s="245" t="s">
        <v>1021</v>
      </c>
      <c r="B108" s="311">
        <v>1234029</v>
      </c>
    </row>
    <row r="109" spans="1:2" s="310" customFormat="1" ht="12.75">
      <c r="A109" s="245" t="s">
        <v>617</v>
      </c>
      <c r="B109" s="311">
        <v>1234029</v>
      </c>
    </row>
    <row r="110" spans="1:2" s="310" customFormat="1" ht="12.75">
      <c r="A110" s="228" t="s">
        <v>618</v>
      </c>
      <c r="B110" s="308">
        <v>1234029</v>
      </c>
    </row>
    <row r="111" spans="1:2" s="310" customFormat="1" ht="12.75">
      <c r="A111" s="227" t="s">
        <v>619</v>
      </c>
      <c r="B111" s="307">
        <v>20942000</v>
      </c>
    </row>
    <row r="112" spans="1:2" s="310" customFormat="1" ht="12.75">
      <c r="A112" s="227" t="s">
        <v>620</v>
      </c>
      <c r="B112" s="307">
        <v>20942000</v>
      </c>
    </row>
    <row r="113" spans="1:2" s="310" customFormat="1" ht="12.75">
      <c r="A113" s="245" t="s">
        <v>621</v>
      </c>
      <c r="B113" s="311">
        <v>20942000</v>
      </c>
    </row>
    <row r="114" spans="1:2" s="310" customFormat="1" ht="12.75">
      <c r="A114" s="245" t="s">
        <v>622</v>
      </c>
      <c r="B114" s="311">
        <v>20942000</v>
      </c>
    </row>
    <row r="115" spans="1:2" s="310" customFormat="1" ht="12.75">
      <c r="A115" s="245" t="s">
        <v>623</v>
      </c>
      <c r="B115" s="311">
        <v>20942000</v>
      </c>
    </row>
    <row r="116" spans="1:2" s="310" customFormat="1" ht="12.75">
      <c r="A116" s="228" t="s">
        <v>624</v>
      </c>
      <c r="B116" s="308">
        <v>20942000</v>
      </c>
    </row>
    <row r="117" spans="1:2" s="310" customFormat="1" ht="12.75">
      <c r="A117" s="227" t="s">
        <v>626</v>
      </c>
      <c r="B117" s="307">
        <v>96000000</v>
      </c>
    </row>
    <row r="118" spans="1:2" s="310" customFormat="1" ht="12.75">
      <c r="A118" s="227" t="s">
        <v>510</v>
      </c>
      <c r="B118" s="307">
        <v>96000000</v>
      </c>
    </row>
    <row r="119" spans="1:2" s="310" customFormat="1" ht="12.75">
      <c r="A119" s="227" t="s">
        <v>1011</v>
      </c>
      <c r="B119" s="307">
        <v>96000000</v>
      </c>
    </row>
    <row r="120" spans="1:2" s="310" customFormat="1" ht="12.75">
      <c r="A120" s="245" t="s">
        <v>1012</v>
      </c>
      <c r="B120" s="311">
        <v>96000000</v>
      </c>
    </row>
    <row r="121" spans="1:2" s="310" customFormat="1" ht="12.75">
      <c r="A121" s="245" t="s">
        <v>1013</v>
      </c>
      <c r="B121" s="311">
        <v>96000000</v>
      </c>
    </row>
    <row r="122" spans="1:2" s="310" customFormat="1" ht="12.75">
      <c r="A122" s="245" t="s">
        <v>627</v>
      </c>
      <c r="B122" s="311">
        <v>59440000</v>
      </c>
    </row>
    <row r="123" spans="1:2" s="310" customFormat="1" ht="12.75">
      <c r="A123" s="228" t="s">
        <v>628</v>
      </c>
      <c r="B123" s="308">
        <v>59440000</v>
      </c>
    </row>
    <row r="124" spans="1:2" s="310" customFormat="1" ht="12.75">
      <c r="A124" s="245" t="s">
        <v>629</v>
      </c>
      <c r="B124" s="311">
        <v>36560000</v>
      </c>
    </row>
    <row r="125" spans="1:2" s="310" customFormat="1" ht="12.75">
      <c r="A125" s="228" t="s">
        <v>630</v>
      </c>
      <c r="B125" s="308">
        <v>36560000</v>
      </c>
    </row>
    <row r="126" spans="1:2" s="310" customFormat="1" ht="12.75">
      <c r="A126" s="227" t="s">
        <v>631</v>
      </c>
      <c r="B126" s="307">
        <v>19108000</v>
      </c>
    </row>
    <row r="127" spans="1:2" s="310" customFormat="1" ht="12.75">
      <c r="A127" s="227" t="s">
        <v>510</v>
      </c>
      <c r="B127" s="307">
        <v>19108000</v>
      </c>
    </row>
    <row r="128" spans="1:2" s="310" customFormat="1" ht="12.75">
      <c r="A128" s="227" t="s">
        <v>511</v>
      </c>
      <c r="B128" s="307">
        <v>19108000</v>
      </c>
    </row>
    <row r="129" spans="1:2" s="310" customFormat="1" ht="12.75">
      <c r="A129" s="245" t="s">
        <v>632</v>
      </c>
      <c r="B129" s="311">
        <v>19108000</v>
      </c>
    </row>
    <row r="130" spans="1:2" s="310" customFormat="1" ht="12.75">
      <c r="A130" s="245" t="s">
        <v>633</v>
      </c>
      <c r="B130" s="311">
        <v>19108000</v>
      </c>
    </row>
    <row r="131" spans="1:2" s="310" customFormat="1" ht="12.75">
      <c r="A131" s="245" t="s">
        <v>634</v>
      </c>
      <c r="B131" s="311">
        <v>19108000</v>
      </c>
    </row>
    <row r="132" spans="1:2" s="310" customFormat="1" ht="12.75">
      <c r="A132" s="228" t="s">
        <v>635</v>
      </c>
      <c r="B132" s="308">
        <v>19108000</v>
      </c>
    </row>
    <row r="133" spans="1:2" s="310" customFormat="1" ht="12.75">
      <c r="A133" s="227" t="s">
        <v>636</v>
      </c>
      <c r="B133" s="307">
        <v>47414882</v>
      </c>
    </row>
    <row r="134" spans="1:2" s="310" customFormat="1" ht="12.75">
      <c r="A134" s="227" t="s">
        <v>510</v>
      </c>
      <c r="B134" s="307">
        <v>3879860</v>
      </c>
    </row>
    <row r="135" spans="1:2" s="310" customFormat="1" ht="12.75">
      <c r="A135" s="227" t="s">
        <v>661</v>
      </c>
      <c r="B135" s="307">
        <v>2179860</v>
      </c>
    </row>
    <row r="136" spans="1:2" s="310" customFormat="1" ht="12.75">
      <c r="A136" s="245" t="s">
        <v>662</v>
      </c>
      <c r="B136" s="311">
        <v>2179860</v>
      </c>
    </row>
    <row r="137" spans="1:2" s="310" customFormat="1" ht="12.75">
      <c r="A137" s="245" t="s">
        <v>663</v>
      </c>
      <c r="B137" s="311">
        <v>2179860</v>
      </c>
    </row>
    <row r="138" spans="1:2" s="310" customFormat="1" ht="12.75">
      <c r="A138" s="245" t="s">
        <v>664</v>
      </c>
      <c r="B138" s="311">
        <v>2179860</v>
      </c>
    </row>
    <row r="139" spans="1:2" s="310" customFormat="1" ht="12.75">
      <c r="A139" s="228" t="s">
        <v>665</v>
      </c>
      <c r="B139" s="308">
        <v>2179860</v>
      </c>
    </row>
    <row r="140" spans="1:2" s="310" customFormat="1" ht="12.75">
      <c r="A140" s="227" t="s">
        <v>1016</v>
      </c>
      <c r="B140" s="307">
        <v>1700000</v>
      </c>
    </row>
    <row r="141" spans="1:2" s="310" customFormat="1" ht="12.75">
      <c r="A141" s="245" t="s">
        <v>1017</v>
      </c>
      <c r="B141" s="311">
        <v>1700000</v>
      </c>
    </row>
    <row r="142" spans="1:2" s="310" customFormat="1" ht="12.75">
      <c r="A142" s="245" t="s">
        <v>1018</v>
      </c>
      <c r="B142" s="311">
        <v>1700000</v>
      </c>
    </row>
    <row r="143" spans="1:2" s="310" customFormat="1" ht="12.75">
      <c r="A143" s="245" t="s">
        <v>637</v>
      </c>
      <c r="B143" s="311">
        <v>1700000</v>
      </c>
    </row>
    <row r="144" spans="1:2" s="310" customFormat="1" ht="12.75">
      <c r="A144" s="228" t="s">
        <v>638</v>
      </c>
      <c r="B144" s="308">
        <v>1700000</v>
      </c>
    </row>
    <row r="145" spans="1:2" s="310" customFormat="1" ht="12.75">
      <c r="A145" s="227" t="s">
        <v>619</v>
      </c>
      <c r="B145" s="307">
        <v>43535022</v>
      </c>
    </row>
    <row r="146" spans="1:2" s="310" customFormat="1" ht="12.75">
      <c r="A146" s="227" t="s">
        <v>639</v>
      </c>
      <c r="B146" s="307">
        <v>3500000</v>
      </c>
    </row>
    <row r="147" spans="1:2" s="310" customFormat="1" ht="12.75">
      <c r="A147" s="245" t="s">
        <v>640</v>
      </c>
      <c r="B147" s="311">
        <v>3500000</v>
      </c>
    </row>
    <row r="148" spans="1:2" s="310" customFormat="1" ht="12.75">
      <c r="A148" s="245" t="s">
        <v>641</v>
      </c>
      <c r="B148" s="311">
        <v>3500000</v>
      </c>
    </row>
    <row r="149" spans="1:2" s="310" customFormat="1" ht="12.75">
      <c r="A149" s="245" t="s">
        <v>642</v>
      </c>
      <c r="B149" s="311">
        <v>3500000</v>
      </c>
    </row>
    <row r="150" spans="1:2" s="310" customFormat="1" ht="12.75">
      <c r="A150" s="228" t="s">
        <v>643</v>
      </c>
      <c r="B150" s="308">
        <v>3500000</v>
      </c>
    </row>
    <row r="151" spans="1:2" s="310" customFormat="1" ht="12.75">
      <c r="A151" s="227" t="s">
        <v>620</v>
      </c>
      <c r="B151" s="307">
        <v>40035022</v>
      </c>
    </row>
    <row r="152" spans="1:2" s="310" customFormat="1" ht="12.75">
      <c r="A152" s="245" t="s">
        <v>621</v>
      </c>
      <c r="B152" s="311">
        <v>40035022</v>
      </c>
    </row>
    <row r="153" spans="1:2" s="310" customFormat="1" ht="12.75">
      <c r="A153" s="245" t="s">
        <v>622</v>
      </c>
      <c r="B153" s="311">
        <v>40035022</v>
      </c>
    </row>
    <row r="154" spans="1:2" s="310" customFormat="1" ht="12.75">
      <c r="A154" s="245" t="s">
        <v>644</v>
      </c>
      <c r="B154" s="311">
        <v>40035022</v>
      </c>
    </row>
    <row r="155" spans="1:2" s="310" customFormat="1" ht="12.75">
      <c r="A155" s="228" t="s">
        <v>645</v>
      </c>
      <c r="B155" s="308">
        <v>40035022</v>
      </c>
    </row>
    <row r="156" spans="1:2" s="310" customFormat="1" ht="12.75">
      <c r="A156" s="227" t="s">
        <v>646</v>
      </c>
      <c r="B156" s="307">
        <v>9565424</v>
      </c>
    </row>
    <row r="157" spans="1:2" s="310" customFormat="1" ht="12.75">
      <c r="A157" s="227" t="s">
        <v>510</v>
      </c>
      <c r="B157" s="307">
        <v>9480024</v>
      </c>
    </row>
    <row r="158" spans="1:2" s="310" customFormat="1" ht="12.75">
      <c r="A158" s="227" t="s">
        <v>1016</v>
      </c>
      <c r="B158" s="307">
        <v>9480024</v>
      </c>
    </row>
    <row r="159" spans="1:2" s="310" customFormat="1" ht="12.75">
      <c r="A159" s="245" t="s">
        <v>194</v>
      </c>
      <c r="B159" s="311">
        <v>9121426</v>
      </c>
    </row>
    <row r="160" spans="1:2" s="310" customFormat="1" ht="12.75">
      <c r="A160" s="245" t="s">
        <v>195</v>
      </c>
      <c r="B160" s="311">
        <v>9121426</v>
      </c>
    </row>
    <row r="161" spans="1:2" s="310" customFormat="1" ht="12.75">
      <c r="A161" s="245" t="s">
        <v>720</v>
      </c>
      <c r="B161" s="311">
        <v>9121426</v>
      </c>
    </row>
    <row r="162" spans="1:2" s="310" customFormat="1" ht="12.75">
      <c r="A162" s="228" t="s">
        <v>721</v>
      </c>
      <c r="B162" s="308">
        <v>9121426</v>
      </c>
    </row>
    <row r="163" spans="1:2" s="310" customFormat="1" ht="12.75">
      <c r="A163" s="245" t="s">
        <v>1017</v>
      </c>
      <c r="B163" s="311">
        <v>358598</v>
      </c>
    </row>
    <row r="164" spans="1:2" s="310" customFormat="1" ht="12.75">
      <c r="A164" s="245" t="s">
        <v>1018</v>
      </c>
      <c r="B164" s="311">
        <v>7000</v>
      </c>
    </row>
    <row r="165" spans="1:2" s="310" customFormat="1" ht="12.75">
      <c r="A165" s="245" t="s">
        <v>722</v>
      </c>
      <c r="B165" s="311">
        <v>7000</v>
      </c>
    </row>
    <row r="166" spans="1:2" s="310" customFormat="1" ht="12.75">
      <c r="A166" s="228" t="s">
        <v>723</v>
      </c>
      <c r="B166" s="308">
        <v>7000</v>
      </c>
    </row>
    <row r="167" spans="1:2" s="310" customFormat="1" ht="12.75">
      <c r="A167" s="245" t="s">
        <v>1021</v>
      </c>
      <c r="B167" s="311">
        <v>351598</v>
      </c>
    </row>
    <row r="168" spans="1:2" s="310" customFormat="1" ht="12.75">
      <c r="A168" s="245" t="s">
        <v>724</v>
      </c>
      <c r="B168" s="311">
        <v>351598</v>
      </c>
    </row>
    <row r="169" spans="1:2" s="310" customFormat="1" ht="12.75">
      <c r="A169" s="228" t="s">
        <v>725</v>
      </c>
      <c r="B169" s="308">
        <v>351598</v>
      </c>
    </row>
    <row r="170" spans="1:2" s="310" customFormat="1" ht="12.75">
      <c r="A170" s="227" t="s">
        <v>619</v>
      </c>
      <c r="B170" s="307">
        <v>85400</v>
      </c>
    </row>
    <row r="171" spans="1:2" s="310" customFormat="1" ht="12.75">
      <c r="A171" s="227" t="s">
        <v>620</v>
      </c>
      <c r="B171" s="307">
        <v>85400</v>
      </c>
    </row>
    <row r="172" spans="1:2" s="310" customFormat="1" ht="12.75">
      <c r="A172" s="245" t="s">
        <v>621</v>
      </c>
      <c r="B172" s="311">
        <v>85400</v>
      </c>
    </row>
    <row r="173" spans="1:2" s="310" customFormat="1" ht="12.75">
      <c r="A173" s="245" t="s">
        <v>622</v>
      </c>
      <c r="B173" s="311">
        <v>4400</v>
      </c>
    </row>
    <row r="174" spans="1:2" s="310" customFormat="1" ht="12.75">
      <c r="A174" s="245" t="s">
        <v>726</v>
      </c>
      <c r="B174" s="311">
        <v>4400</v>
      </c>
    </row>
    <row r="175" spans="1:2" s="310" customFormat="1" ht="12.75">
      <c r="A175" s="228" t="s">
        <v>727</v>
      </c>
      <c r="B175" s="308">
        <v>4400</v>
      </c>
    </row>
    <row r="176" spans="1:2" s="310" customFormat="1" ht="12.75">
      <c r="A176" s="245" t="s">
        <v>625</v>
      </c>
      <c r="B176" s="311">
        <v>81000</v>
      </c>
    </row>
    <row r="177" spans="1:2" s="310" customFormat="1" ht="12.75">
      <c r="A177" s="245" t="s">
        <v>728</v>
      </c>
      <c r="B177" s="311">
        <v>81000</v>
      </c>
    </row>
    <row r="178" spans="1:2" s="310" customFormat="1" ht="12.75">
      <c r="A178" s="228" t="s">
        <v>729</v>
      </c>
      <c r="B178" s="308">
        <v>81000</v>
      </c>
    </row>
    <row r="179" spans="1:2" s="310" customFormat="1" ht="12.75">
      <c r="A179" s="227" t="s">
        <v>730</v>
      </c>
      <c r="B179" s="307">
        <v>1608000</v>
      </c>
    </row>
    <row r="180" spans="1:2" s="310" customFormat="1" ht="12.75">
      <c r="A180" s="227" t="s">
        <v>510</v>
      </c>
      <c r="B180" s="307">
        <v>1608000</v>
      </c>
    </row>
    <row r="181" spans="1:2" s="310" customFormat="1" ht="12.75">
      <c r="A181" s="227" t="s">
        <v>515</v>
      </c>
      <c r="B181" s="307">
        <v>1608000</v>
      </c>
    </row>
    <row r="182" spans="1:2" s="310" customFormat="1" ht="12.75">
      <c r="A182" s="245" t="s">
        <v>1006</v>
      </c>
      <c r="B182" s="311">
        <v>1608000</v>
      </c>
    </row>
    <row r="183" spans="1:2" s="310" customFormat="1" ht="12.75">
      <c r="A183" s="245" t="s">
        <v>1007</v>
      </c>
      <c r="B183" s="311">
        <v>1608000</v>
      </c>
    </row>
    <row r="184" spans="1:2" s="310" customFormat="1" ht="12.75">
      <c r="A184" s="245" t="s">
        <v>1008</v>
      </c>
      <c r="B184" s="311">
        <v>1608000</v>
      </c>
    </row>
    <row r="185" spans="1:2" s="310" customFormat="1" ht="12.75">
      <c r="A185" s="228" t="s">
        <v>1009</v>
      </c>
      <c r="B185" s="308">
        <v>1608000</v>
      </c>
    </row>
    <row r="186" spans="1:2" s="310" customFormat="1" ht="12.75">
      <c r="A186" s="227" t="s">
        <v>731</v>
      </c>
      <c r="B186" s="307">
        <v>153000</v>
      </c>
    </row>
    <row r="187" spans="1:2" s="310" customFormat="1" ht="12.75">
      <c r="A187" s="227" t="s">
        <v>510</v>
      </c>
      <c r="B187" s="307">
        <v>153000</v>
      </c>
    </row>
    <row r="188" spans="1:2" s="310" customFormat="1" ht="12.75">
      <c r="A188" s="227" t="s">
        <v>515</v>
      </c>
      <c r="B188" s="307">
        <v>153000</v>
      </c>
    </row>
    <row r="189" spans="1:2" s="310" customFormat="1" ht="12.75">
      <c r="A189" s="245" t="s">
        <v>1006</v>
      </c>
      <c r="B189" s="311">
        <v>153000</v>
      </c>
    </row>
    <row r="190" spans="1:2" s="310" customFormat="1" ht="12.75">
      <c r="A190" s="245" t="s">
        <v>1007</v>
      </c>
      <c r="B190" s="311">
        <v>153000</v>
      </c>
    </row>
    <row r="191" spans="1:2" s="310" customFormat="1" ht="12.75">
      <c r="A191" s="245" t="s">
        <v>1008</v>
      </c>
      <c r="B191" s="311">
        <v>153000</v>
      </c>
    </row>
    <row r="192" spans="1:2" s="310" customFormat="1" ht="12.75">
      <c r="A192" s="228" t="s">
        <v>1009</v>
      </c>
      <c r="B192" s="308">
        <v>153000</v>
      </c>
    </row>
    <row r="193" spans="1:2" s="310" customFormat="1" ht="12.75">
      <c r="A193" s="227" t="s">
        <v>732</v>
      </c>
      <c r="B193" s="307">
        <v>156800</v>
      </c>
    </row>
    <row r="194" spans="1:2" s="310" customFormat="1" ht="12.75">
      <c r="A194" s="227" t="s">
        <v>510</v>
      </c>
      <c r="B194" s="307">
        <v>156800</v>
      </c>
    </row>
    <row r="195" spans="1:2" s="310" customFormat="1" ht="12.75">
      <c r="A195" s="227" t="s">
        <v>515</v>
      </c>
      <c r="B195" s="307">
        <v>156800</v>
      </c>
    </row>
    <row r="196" spans="1:2" s="310" customFormat="1" ht="12.75">
      <c r="A196" s="245" t="s">
        <v>1006</v>
      </c>
      <c r="B196" s="311">
        <v>156800</v>
      </c>
    </row>
    <row r="197" spans="1:2" s="310" customFormat="1" ht="12.75">
      <c r="A197" s="245" t="s">
        <v>1007</v>
      </c>
      <c r="B197" s="311">
        <v>156800</v>
      </c>
    </row>
    <row r="198" spans="1:2" s="310" customFormat="1" ht="12.75">
      <c r="A198" s="245" t="s">
        <v>1008</v>
      </c>
      <c r="B198" s="311">
        <v>156800</v>
      </c>
    </row>
    <row r="199" spans="1:2" s="310" customFormat="1" ht="12.75">
      <c r="A199" s="228" t="s">
        <v>1009</v>
      </c>
      <c r="B199" s="308">
        <v>156800</v>
      </c>
    </row>
    <row r="200" spans="1:2" s="310" customFormat="1" ht="12.75">
      <c r="A200" s="227" t="s">
        <v>733</v>
      </c>
      <c r="B200" s="307">
        <v>302000</v>
      </c>
    </row>
    <row r="201" spans="1:2" s="310" customFormat="1" ht="12.75">
      <c r="A201" s="227" t="s">
        <v>510</v>
      </c>
      <c r="B201" s="307">
        <v>302000</v>
      </c>
    </row>
    <row r="202" spans="1:2" s="310" customFormat="1" ht="12.75">
      <c r="A202" s="227" t="s">
        <v>1016</v>
      </c>
      <c r="B202" s="307">
        <v>302000</v>
      </c>
    </row>
    <row r="203" spans="1:2" s="310" customFormat="1" ht="12.75">
      <c r="A203" s="245" t="s">
        <v>194</v>
      </c>
      <c r="B203" s="311">
        <v>302000</v>
      </c>
    </row>
    <row r="204" spans="1:2" s="310" customFormat="1" ht="12.75">
      <c r="A204" s="245" t="s">
        <v>734</v>
      </c>
      <c r="B204" s="311">
        <v>302000</v>
      </c>
    </row>
    <row r="205" spans="1:2" s="310" customFormat="1" ht="12.75">
      <c r="A205" s="245" t="s">
        <v>735</v>
      </c>
      <c r="B205" s="311">
        <v>302000</v>
      </c>
    </row>
    <row r="206" spans="1:2" s="310" customFormat="1" ht="12.75">
      <c r="A206" s="228" t="s">
        <v>736</v>
      </c>
      <c r="B206" s="308">
        <v>302000</v>
      </c>
    </row>
    <row r="207" spans="1:2" s="310" customFormat="1" ht="12.75">
      <c r="A207" s="227" t="s">
        <v>737</v>
      </c>
      <c r="B207" s="307">
        <v>1292600</v>
      </c>
    </row>
    <row r="208" spans="1:2" s="310" customFormat="1" ht="12.75">
      <c r="A208" s="227" t="s">
        <v>510</v>
      </c>
      <c r="B208" s="307">
        <v>1292600</v>
      </c>
    </row>
    <row r="209" spans="1:2" s="310" customFormat="1" ht="12.75">
      <c r="A209" s="227" t="s">
        <v>515</v>
      </c>
      <c r="B209" s="307">
        <v>1292600</v>
      </c>
    </row>
    <row r="210" spans="1:2" s="310" customFormat="1" ht="12.75">
      <c r="A210" s="245" t="s">
        <v>1006</v>
      </c>
      <c r="B210" s="311">
        <v>1292600</v>
      </c>
    </row>
    <row r="211" spans="1:2" s="310" customFormat="1" ht="12.75">
      <c r="A211" s="245" t="s">
        <v>1007</v>
      </c>
      <c r="B211" s="311">
        <v>1292600</v>
      </c>
    </row>
    <row r="212" spans="1:2" s="310" customFormat="1" ht="12.75">
      <c r="A212" s="245" t="s">
        <v>1008</v>
      </c>
      <c r="B212" s="311">
        <v>1292600</v>
      </c>
    </row>
    <row r="213" spans="1:2" s="310" customFormat="1" ht="12.75">
      <c r="A213" s="228" t="s">
        <v>1009</v>
      </c>
      <c r="B213" s="308">
        <v>1292600</v>
      </c>
    </row>
    <row r="214" spans="1:2" s="310" customFormat="1" ht="12.75">
      <c r="A214" s="227" t="s">
        <v>738</v>
      </c>
      <c r="B214" s="307">
        <v>1400000</v>
      </c>
    </row>
    <row r="215" spans="1:2" s="310" customFormat="1" ht="12.75">
      <c r="A215" s="227" t="s">
        <v>510</v>
      </c>
      <c r="B215" s="307">
        <v>1400000</v>
      </c>
    </row>
    <row r="216" spans="1:2" s="310" customFormat="1" ht="12.75">
      <c r="A216" s="227" t="s">
        <v>1016</v>
      </c>
      <c r="B216" s="307">
        <v>1400000</v>
      </c>
    </row>
    <row r="217" spans="1:2" s="310" customFormat="1" ht="12.75">
      <c r="A217" s="245" t="s">
        <v>1017</v>
      </c>
      <c r="B217" s="311">
        <v>1400000</v>
      </c>
    </row>
    <row r="218" spans="1:2" s="310" customFormat="1" ht="12.75">
      <c r="A218" s="245" t="s">
        <v>1018</v>
      </c>
      <c r="B218" s="311">
        <v>1400000</v>
      </c>
    </row>
    <row r="219" spans="1:2" s="310" customFormat="1" ht="12.75">
      <c r="A219" s="245" t="s">
        <v>1019</v>
      </c>
      <c r="B219" s="311">
        <v>1400000</v>
      </c>
    </row>
    <row r="220" spans="1:2" s="310" customFormat="1" ht="12.75">
      <c r="A220" s="228" t="s">
        <v>1020</v>
      </c>
      <c r="B220" s="308">
        <v>1400000</v>
      </c>
    </row>
    <row r="221" spans="1:2" s="310" customFormat="1" ht="12.75">
      <c r="A221" s="227" t="s">
        <v>739</v>
      </c>
      <c r="B221" s="307">
        <v>6750000</v>
      </c>
    </row>
    <row r="222" spans="1:2" s="310" customFormat="1" ht="12.75">
      <c r="A222" s="227" t="s">
        <v>510</v>
      </c>
      <c r="B222" s="307">
        <v>6750000</v>
      </c>
    </row>
    <row r="223" spans="1:2" s="310" customFormat="1" ht="12.75">
      <c r="A223" s="227" t="s">
        <v>1016</v>
      </c>
      <c r="B223" s="307">
        <v>6750000</v>
      </c>
    </row>
    <row r="224" spans="1:2" s="310" customFormat="1" ht="12.75">
      <c r="A224" s="245" t="s">
        <v>1017</v>
      </c>
      <c r="B224" s="311">
        <v>6750000</v>
      </c>
    </row>
    <row r="225" spans="1:2" s="310" customFormat="1" ht="12.75">
      <c r="A225" s="245" t="s">
        <v>1018</v>
      </c>
      <c r="B225" s="311">
        <v>6750000</v>
      </c>
    </row>
    <row r="226" spans="1:2" s="310" customFormat="1" ht="12.75">
      <c r="A226" s="245" t="s">
        <v>1019</v>
      </c>
      <c r="B226" s="311">
        <v>6750000</v>
      </c>
    </row>
    <row r="227" spans="1:2" s="310" customFormat="1" ht="12.75">
      <c r="A227" s="228" t="s">
        <v>1020</v>
      </c>
      <c r="B227" s="308">
        <v>6750000</v>
      </c>
    </row>
    <row r="228" spans="1:2" s="310" customFormat="1" ht="12.75">
      <c r="A228" s="227" t="s">
        <v>742</v>
      </c>
      <c r="B228" s="307">
        <v>11714189</v>
      </c>
    </row>
    <row r="229" spans="1:2" s="310" customFormat="1" ht="12.75">
      <c r="A229" s="227" t="s">
        <v>510</v>
      </c>
      <c r="B229" s="307">
        <v>7473105</v>
      </c>
    </row>
    <row r="230" spans="1:2" s="310" customFormat="1" ht="12.75">
      <c r="A230" s="227" t="s">
        <v>1016</v>
      </c>
      <c r="B230" s="307">
        <v>901540</v>
      </c>
    </row>
    <row r="231" spans="1:2" s="310" customFormat="1" ht="12.75">
      <c r="A231" s="245" t="s">
        <v>1017</v>
      </c>
      <c r="B231" s="311">
        <v>901540</v>
      </c>
    </row>
    <row r="232" spans="1:2" s="310" customFormat="1" ht="12.75">
      <c r="A232" s="245" t="s">
        <v>1018</v>
      </c>
      <c r="B232" s="311">
        <v>699040</v>
      </c>
    </row>
    <row r="233" spans="1:2" s="310" customFormat="1" ht="12.75">
      <c r="A233" s="245" t="s">
        <v>1019</v>
      </c>
      <c r="B233" s="311">
        <v>699040</v>
      </c>
    </row>
    <row r="234" spans="1:2" s="310" customFormat="1" ht="12.75">
      <c r="A234" s="228" t="s">
        <v>1020</v>
      </c>
      <c r="B234" s="308">
        <v>699040</v>
      </c>
    </row>
    <row r="235" spans="1:2" s="310" customFormat="1" ht="12.75">
      <c r="A235" s="245" t="s">
        <v>1021</v>
      </c>
      <c r="B235" s="311">
        <v>202500</v>
      </c>
    </row>
    <row r="236" spans="1:2" s="310" customFormat="1" ht="12.75">
      <c r="A236" s="245" t="s">
        <v>191</v>
      </c>
      <c r="B236" s="311">
        <v>202500</v>
      </c>
    </row>
    <row r="237" spans="1:2" s="310" customFormat="1" ht="12.75">
      <c r="A237" s="228" t="s">
        <v>192</v>
      </c>
      <c r="B237" s="308">
        <v>202500</v>
      </c>
    </row>
    <row r="238" spans="1:2" s="310" customFormat="1" ht="12.75">
      <c r="A238" s="227" t="s">
        <v>515</v>
      </c>
      <c r="B238" s="307">
        <v>6571565</v>
      </c>
    </row>
    <row r="239" spans="1:2" s="310" customFormat="1" ht="12.75">
      <c r="A239" s="245" t="s">
        <v>743</v>
      </c>
      <c r="B239" s="311">
        <v>6571565</v>
      </c>
    </row>
    <row r="240" spans="1:2" s="310" customFormat="1" ht="12.75">
      <c r="A240" s="245" t="s">
        <v>744</v>
      </c>
      <c r="B240" s="311">
        <v>6571565</v>
      </c>
    </row>
    <row r="241" spans="1:2" s="310" customFormat="1" ht="12.75">
      <c r="A241" s="245" t="s">
        <v>745</v>
      </c>
      <c r="B241" s="311">
        <v>6571565</v>
      </c>
    </row>
    <row r="242" spans="1:2" s="310" customFormat="1" ht="12.75">
      <c r="A242" s="228" t="s">
        <v>746</v>
      </c>
      <c r="B242" s="308">
        <v>6571565</v>
      </c>
    </row>
    <row r="243" spans="1:2" s="310" customFormat="1" ht="12.75">
      <c r="A243" s="227" t="s">
        <v>619</v>
      </c>
      <c r="B243" s="307">
        <v>4241084</v>
      </c>
    </row>
    <row r="244" spans="1:2" s="310" customFormat="1" ht="12.75">
      <c r="A244" s="227" t="s">
        <v>620</v>
      </c>
      <c r="B244" s="307">
        <v>4241084</v>
      </c>
    </row>
    <row r="245" spans="1:2" s="310" customFormat="1" ht="12.75">
      <c r="A245" s="245" t="s">
        <v>621</v>
      </c>
      <c r="B245" s="311">
        <v>4241084</v>
      </c>
    </row>
    <row r="246" spans="1:2" s="310" customFormat="1" ht="12.75">
      <c r="A246" s="245" t="s">
        <v>622</v>
      </c>
      <c r="B246" s="311">
        <v>3499834</v>
      </c>
    </row>
    <row r="247" spans="1:2" s="310" customFormat="1" ht="12.75">
      <c r="A247" s="245" t="s">
        <v>740</v>
      </c>
      <c r="B247" s="311">
        <v>3499834</v>
      </c>
    </row>
    <row r="248" spans="1:2" s="310" customFormat="1" ht="12.75">
      <c r="A248" s="228" t="s">
        <v>741</v>
      </c>
      <c r="B248" s="308">
        <v>3499834</v>
      </c>
    </row>
    <row r="249" spans="1:2" s="310" customFormat="1" ht="12.75">
      <c r="A249" s="245" t="s">
        <v>625</v>
      </c>
      <c r="B249" s="311">
        <v>741250</v>
      </c>
    </row>
    <row r="250" spans="1:2" s="310" customFormat="1" ht="12.75">
      <c r="A250" s="245" t="s">
        <v>747</v>
      </c>
      <c r="B250" s="311">
        <v>741250</v>
      </c>
    </row>
    <row r="251" spans="1:2" s="310" customFormat="1" ht="12.75">
      <c r="A251" s="228" t="s">
        <v>748</v>
      </c>
      <c r="B251" s="308">
        <v>741250</v>
      </c>
    </row>
    <row r="252" spans="1:2" s="310" customFormat="1" ht="12.75">
      <c r="A252" s="227" t="s">
        <v>749</v>
      </c>
      <c r="B252" s="307">
        <v>206029000</v>
      </c>
    </row>
    <row r="253" spans="1:2" s="310" customFormat="1" ht="12.75">
      <c r="A253" s="227" t="s">
        <v>510</v>
      </c>
      <c r="B253" s="307">
        <v>205303000</v>
      </c>
    </row>
    <row r="254" spans="1:2" s="310" customFormat="1" ht="12.75">
      <c r="A254" s="227" t="s">
        <v>1016</v>
      </c>
      <c r="B254" s="307">
        <v>205303000</v>
      </c>
    </row>
    <row r="255" spans="1:2" s="310" customFormat="1" ht="12.75">
      <c r="A255" s="245" t="s">
        <v>194</v>
      </c>
      <c r="B255" s="311">
        <v>205029000</v>
      </c>
    </row>
    <row r="256" spans="1:2" s="310" customFormat="1" ht="12.75">
      <c r="A256" s="245" t="s">
        <v>195</v>
      </c>
      <c r="B256" s="311">
        <v>161228000</v>
      </c>
    </row>
    <row r="257" spans="1:2" s="310" customFormat="1" ht="12.75">
      <c r="A257" s="245" t="s">
        <v>750</v>
      </c>
      <c r="B257" s="311">
        <v>161228000</v>
      </c>
    </row>
    <row r="258" spans="1:2" s="310" customFormat="1" ht="12.75">
      <c r="A258" s="228" t="s">
        <v>1205</v>
      </c>
      <c r="B258" s="308">
        <v>12070000</v>
      </c>
    </row>
    <row r="259" spans="1:2" s="310" customFormat="1" ht="12.75">
      <c r="A259" s="228" t="s">
        <v>1206</v>
      </c>
      <c r="B259" s="308">
        <v>6009000</v>
      </c>
    </row>
    <row r="260" spans="1:2" s="310" customFormat="1" ht="12.75">
      <c r="A260" s="228" t="s">
        <v>1207</v>
      </c>
      <c r="B260" s="308">
        <v>3900000</v>
      </c>
    </row>
    <row r="261" spans="1:2" s="310" customFormat="1" ht="12.75">
      <c r="A261" s="228" t="s">
        <v>1208</v>
      </c>
      <c r="B261" s="308">
        <v>30000</v>
      </c>
    </row>
    <row r="262" spans="1:2" s="310" customFormat="1" ht="12.75">
      <c r="A262" s="228" t="s">
        <v>1209</v>
      </c>
      <c r="B262" s="308">
        <v>107232000</v>
      </c>
    </row>
    <row r="263" spans="1:2" s="310" customFormat="1" ht="12.75">
      <c r="A263" s="228" t="s">
        <v>1210</v>
      </c>
      <c r="B263" s="308">
        <v>432000</v>
      </c>
    </row>
    <row r="264" spans="1:2" s="310" customFormat="1" ht="12.75">
      <c r="A264" s="228" t="s">
        <v>1211</v>
      </c>
      <c r="B264" s="308">
        <v>11000000</v>
      </c>
    </row>
    <row r="265" spans="1:2" s="310" customFormat="1" ht="12.75">
      <c r="A265" s="228" t="s">
        <v>1212</v>
      </c>
      <c r="B265" s="308">
        <v>800000</v>
      </c>
    </row>
    <row r="266" spans="1:2" s="310" customFormat="1" ht="12.75">
      <c r="A266" s="228" t="s">
        <v>1213</v>
      </c>
      <c r="B266" s="308">
        <v>5000000</v>
      </c>
    </row>
    <row r="267" spans="1:2" s="310" customFormat="1" ht="12.75">
      <c r="A267" s="228" t="s">
        <v>1214</v>
      </c>
      <c r="B267" s="308">
        <v>5846000</v>
      </c>
    </row>
    <row r="268" spans="1:2" s="310" customFormat="1" ht="12.75">
      <c r="A268" s="228" t="s">
        <v>1215</v>
      </c>
      <c r="B268" s="308">
        <v>400000</v>
      </c>
    </row>
    <row r="269" spans="1:2" s="310" customFormat="1" ht="12.75">
      <c r="A269" s="228" t="s">
        <v>1216</v>
      </c>
      <c r="B269" s="308">
        <v>3600000</v>
      </c>
    </row>
    <row r="270" spans="1:2" s="310" customFormat="1" ht="12.75">
      <c r="A270" s="228" t="s">
        <v>1217</v>
      </c>
      <c r="B270" s="308">
        <v>344000</v>
      </c>
    </row>
    <row r="271" spans="1:2" s="310" customFormat="1" ht="12.75">
      <c r="A271" s="228" t="s">
        <v>1218</v>
      </c>
      <c r="B271" s="308">
        <v>4565000</v>
      </c>
    </row>
    <row r="272" spans="1:2" s="310" customFormat="1" ht="12.75">
      <c r="A272" s="245" t="s">
        <v>734</v>
      </c>
      <c r="B272" s="311">
        <v>43801000</v>
      </c>
    </row>
    <row r="273" spans="1:2" s="310" customFormat="1" ht="12.75">
      <c r="A273" s="245" t="s">
        <v>1219</v>
      </c>
      <c r="B273" s="311">
        <v>43801000</v>
      </c>
    </row>
    <row r="274" spans="1:2" s="310" customFormat="1" ht="12.75">
      <c r="A274" s="228" t="s">
        <v>1220</v>
      </c>
      <c r="B274" s="308">
        <v>4380000</v>
      </c>
    </row>
    <row r="275" spans="1:2" s="310" customFormat="1" ht="12.75">
      <c r="A275" s="228" t="s">
        <v>1221</v>
      </c>
      <c r="B275" s="308">
        <v>37321000</v>
      </c>
    </row>
    <row r="276" spans="1:2" s="310" customFormat="1" ht="12.75">
      <c r="A276" s="228" t="s">
        <v>1222</v>
      </c>
      <c r="B276" s="308">
        <v>1800000</v>
      </c>
    </row>
    <row r="277" spans="1:2" s="310" customFormat="1" ht="12.75">
      <c r="A277" s="228" t="s">
        <v>1223</v>
      </c>
      <c r="B277" s="308">
        <v>300000</v>
      </c>
    </row>
    <row r="278" spans="1:2" s="310" customFormat="1" ht="12.75">
      <c r="A278" s="245" t="s">
        <v>1017</v>
      </c>
      <c r="B278" s="311">
        <v>274000</v>
      </c>
    </row>
    <row r="279" spans="1:2" s="310" customFormat="1" ht="12.75">
      <c r="A279" s="245" t="s">
        <v>1018</v>
      </c>
      <c r="B279" s="311">
        <v>137000</v>
      </c>
    </row>
    <row r="280" spans="1:2" s="310" customFormat="1" ht="12.75">
      <c r="A280" s="245" t="s">
        <v>752</v>
      </c>
      <c r="B280" s="311">
        <v>137000</v>
      </c>
    </row>
    <row r="281" spans="1:2" s="310" customFormat="1" ht="12.75">
      <c r="A281" s="228" t="s">
        <v>753</v>
      </c>
      <c r="B281" s="308">
        <v>137000</v>
      </c>
    </row>
    <row r="282" spans="1:2" s="310" customFormat="1" ht="12.75">
      <c r="A282" s="245" t="s">
        <v>1021</v>
      </c>
      <c r="B282" s="311">
        <v>137000</v>
      </c>
    </row>
    <row r="283" spans="1:2" s="310" customFormat="1" ht="12.75">
      <c r="A283" s="245" t="s">
        <v>754</v>
      </c>
      <c r="B283" s="311">
        <v>137000</v>
      </c>
    </row>
    <row r="284" spans="1:2" s="310" customFormat="1" ht="12.75">
      <c r="A284" s="228" t="s">
        <v>755</v>
      </c>
      <c r="B284" s="308">
        <v>137000</v>
      </c>
    </row>
    <row r="285" spans="1:2" s="310" customFormat="1" ht="12.75">
      <c r="A285" s="227" t="s">
        <v>619</v>
      </c>
      <c r="B285" s="307">
        <v>726000</v>
      </c>
    </row>
    <row r="286" spans="1:2" s="310" customFormat="1" ht="12.75">
      <c r="A286" s="227" t="s">
        <v>620</v>
      </c>
      <c r="B286" s="307">
        <v>726000</v>
      </c>
    </row>
    <row r="287" spans="1:2" s="310" customFormat="1" ht="12.75">
      <c r="A287" s="245" t="s">
        <v>621</v>
      </c>
      <c r="B287" s="311">
        <v>726000</v>
      </c>
    </row>
    <row r="288" spans="1:2" s="310" customFormat="1" ht="12.75">
      <c r="A288" s="245" t="s">
        <v>622</v>
      </c>
      <c r="B288" s="311">
        <v>363000</v>
      </c>
    </row>
    <row r="289" spans="1:2" s="310" customFormat="1" ht="12.75">
      <c r="A289" s="245" t="s">
        <v>756</v>
      </c>
      <c r="B289" s="311">
        <v>363000</v>
      </c>
    </row>
    <row r="290" spans="1:2" s="310" customFormat="1" ht="12.75">
      <c r="A290" s="228" t="s">
        <v>757</v>
      </c>
      <c r="B290" s="308">
        <v>363000</v>
      </c>
    </row>
    <row r="291" spans="1:2" s="310" customFormat="1" ht="12.75">
      <c r="A291" s="245" t="s">
        <v>625</v>
      </c>
      <c r="B291" s="311">
        <v>363000</v>
      </c>
    </row>
    <row r="292" spans="1:2" s="310" customFormat="1" ht="12.75">
      <c r="A292" s="245" t="s">
        <v>758</v>
      </c>
      <c r="B292" s="311">
        <v>363000</v>
      </c>
    </row>
    <row r="293" spans="1:2" s="310" customFormat="1" ht="12.75">
      <c r="A293" s="228" t="s">
        <v>759</v>
      </c>
      <c r="B293" s="308">
        <v>363000</v>
      </c>
    </row>
    <row r="294" spans="1:2" s="310" customFormat="1" ht="12.75">
      <c r="A294" s="227" t="s">
        <v>760</v>
      </c>
      <c r="B294" s="307">
        <v>436000</v>
      </c>
    </row>
    <row r="295" spans="1:2" s="310" customFormat="1" ht="12.75">
      <c r="A295" s="227" t="s">
        <v>510</v>
      </c>
      <c r="B295" s="307">
        <v>436000</v>
      </c>
    </row>
    <row r="296" spans="1:2" s="310" customFormat="1" ht="12.75">
      <c r="A296" s="227" t="s">
        <v>515</v>
      </c>
      <c r="B296" s="307">
        <v>436000</v>
      </c>
    </row>
    <row r="297" spans="1:2" s="310" customFormat="1" ht="12.75">
      <c r="A297" s="245" t="s">
        <v>1006</v>
      </c>
      <c r="B297" s="311">
        <v>436000</v>
      </c>
    </row>
    <row r="298" spans="1:2" s="310" customFormat="1" ht="12.75">
      <c r="A298" s="245" t="s">
        <v>1007</v>
      </c>
      <c r="B298" s="311">
        <v>436000</v>
      </c>
    </row>
    <row r="299" spans="1:2" s="310" customFormat="1" ht="12.75">
      <c r="A299" s="245" t="s">
        <v>1008</v>
      </c>
      <c r="B299" s="311">
        <v>436000</v>
      </c>
    </row>
    <row r="300" spans="1:2" s="310" customFormat="1" ht="12.75">
      <c r="A300" s="228" t="s">
        <v>1009</v>
      </c>
      <c r="B300" s="308">
        <v>436000</v>
      </c>
    </row>
    <row r="301" spans="1:2" s="310" customFormat="1" ht="12.75">
      <c r="A301" s="227" t="s">
        <v>761</v>
      </c>
      <c r="B301" s="307">
        <v>732000</v>
      </c>
    </row>
    <row r="302" spans="1:2" s="310" customFormat="1" ht="12.75">
      <c r="A302" s="227" t="s">
        <v>510</v>
      </c>
      <c r="B302" s="307">
        <v>732000</v>
      </c>
    </row>
    <row r="303" spans="1:2" s="310" customFormat="1" ht="12.75">
      <c r="A303" s="227" t="s">
        <v>515</v>
      </c>
      <c r="B303" s="307">
        <v>732000</v>
      </c>
    </row>
    <row r="304" spans="1:2" s="310" customFormat="1" ht="12.75">
      <c r="A304" s="245" t="s">
        <v>1006</v>
      </c>
      <c r="B304" s="311">
        <v>732000</v>
      </c>
    </row>
    <row r="305" spans="1:2" s="310" customFormat="1" ht="12.75">
      <c r="A305" s="245" t="s">
        <v>1007</v>
      </c>
      <c r="B305" s="311">
        <v>732000</v>
      </c>
    </row>
    <row r="306" spans="1:2" s="310" customFormat="1" ht="12.75">
      <c r="A306" s="245" t="s">
        <v>1008</v>
      </c>
      <c r="B306" s="311">
        <v>732000</v>
      </c>
    </row>
    <row r="307" spans="1:2" s="310" customFormat="1" ht="12.75">
      <c r="A307" s="228" t="s">
        <v>1009</v>
      </c>
      <c r="B307" s="308">
        <v>732000</v>
      </c>
    </row>
    <row r="308" spans="1:2" s="310" customFormat="1" ht="12.75">
      <c r="A308" s="227" t="s">
        <v>762</v>
      </c>
      <c r="B308" s="307">
        <v>760801646</v>
      </c>
    </row>
    <row r="309" spans="1:2" s="310" customFormat="1" ht="12.75">
      <c r="A309" s="227" t="s">
        <v>510</v>
      </c>
      <c r="B309" s="307">
        <v>589030703</v>
      </c>
    </row>
    <row r="310" spans="1:2" s="310" customFormat="1" ht="12.75">
      <c r="A310" s="227" t="s">
        <v>763</v>
      </c>
      <c r="B310" s="307">
        <v>236761750</v>
      </c>
    </row>
    <row r="311" spans="1:2" s="310" customFormat="1" ht="12.75">
      <c r="A311" s="245" t="s">
        <v>764</v>
      </c>
      <c r="B311" s="311">
        <v>216961750</v>
      </c>
    </row>
    <row r="312" spans="1:2" s="310" customFormat="1" ht="12.75">
      <c r="A312" s="245" t="s">
        <v>765</v>
      </c>
      <c r="B312" s="311">
        <v>88261750</v>
      </c>
    </row>
    <row r="313" spans="1:2" s="310" customFormat="1" ht="12.75">
      <c r="A313" s="245" t="s">
        <v>766</v>
      </c>
      <c r="B313" s="311">
        <v>49300000</v>
      </c>
    </row>
    <row r="314" spans="1:2" s="310" customFormat="1" ht="12.75">
      <c r="A314" s="228" t="s">
        <v>767</v>
      </c>
      <c r="B314" s="308">
        <v>49300000</v>
      </c>
    </row>
    <row r="315" spans="1:2" s="310" customFormat="1" ht="12.75">
      <c r="A315" s="245" t="s">
        <v>768</v>
      </c>
      <c r="B315" s="311">
        <v>15461750</v>
      </c>
    </row>
    <row r="316" spans="1:2" s="310" customFormat="1" ht="12.75">
      <c r="A316" s="228" t="s">
        <v>769</v>
      </c>
      <c r="B316" s="308">
        <v>15461750</v>
      </c>
    </row>
    <row r="317" spans="1:2" s="310" customFormat="1" ht="12.75">
      <c r="A317" s="245" t="s">
        <v>770</v>
      </c>
      <c r="B317" s="311">
        <v>23500000</v>
      </c>
    </row>
    <row r="318" spans="1:2" s="310" customFormat="1" ht="12.75">
      <c r="A318" s="228" t="s">
        <v>771</v>
      </c>
      <c r="B318" s="308">
        <v>23500000</v>
      </c>
    </row>
    <row r="319" spans="1:2" s="310" customFormat="1" ht="12.75">
      <c r="A319" s="245" t="s">
        <v>772</v>
      </c>
      <c r="B319" s="311">
        <v>128700000</v>
      </c>
    </row>
    <row r="320" spans="1:2" s="310" customFormat="1" ht="12.75">
      <c r="A320" s="245" t="s">
        <v>773</v>
      </c>
      <c r="B320" s="311">
        <v>128700000</v>
      </c>
    </row>
    <row r="321" spans="1:2" s="310" customFormat="1" ht="12.75">
      <c r="A321" s="228" t="s">
        <v>774</v>
      </c>
      <c r="B321" s="308">
        <v>128700000</v>
      </c>
    </row>
    <row r="322" spans="1:2" s="310" customFormat="1" ht="12.75">
      <c r="A322" s="245" t="s">
        <v>775</v>
      </c>
      <c r="B322" s="311">
        <v>19800000</v>
      </c>
    </row>
    <row r="323" spans="1:2" s="310" customFormat="1" ht="12.75">
      <c r="A323" s="245" t="s">
        <v>776</v>
      </c>
      <c r="B323" s="311">
        <v>14827022</v>
      </c>
    </row>
    <row r="324" spans="1:2" s="310" customFormat="1" ht="12.75">
      <c r="A324" s="245" t="s">
        <v>777</v>
      </c>
      <c r="B324" s="311">
        <v>828257</v>
      </c>
    </row>
    <row r="325" spans="1:2" s="310" customFormat="1" ht="12.75">
      <c r="A325" s="228" t="s">
        <v>778</v>
      </c>
      <c r="B325" s="308">
        <v>828257</v>
      </c>
    </row>
    <row r="326" spans="1:2" s="310" customFormat="1" ht="12.75">
      <c r="A326" s="245" t="s">
        <v>779</v>
      </c>
      <c r="B326" s="311">
        <v>101895</v>
      </c>
    </row>
    <row r="327" spans="1:2" s="310" customFormat="1" ht="12.75">
      <c r="A327" s="228" t="s">
        <v>833</v>
      </c>
      <c r="B327" s="308">
        <v>101895</v>
      </c>
    </row>
    <row r="328" spans="1:2" s="310" customFormat="1" ht="12.75">
      <c r="A328" s="245" t="s">
        <v>834</v>
      </c>
      <c r="B328" s="311">
        <v>7842106</v>
      </c>
    </row>
    <row r="329" spans="1:2" s="310" customFormat="1" ht="12.75">
      <c r="A329" s="228" t="s">
        <v>835</v>
      </c>
      <c r="B329" s="308">
        <v>7842106</v>
      </c>
    </row>
    <row r="330" spans="1:2" s="310" customFormat="1" ht="12.75">
      <c r="A330" s="245" t="s">
        <v>836</v>
      </c>
      <c r="B330" s="311">
        <v>169006</v>
      </c>
    </row>
    <row r="331" spans="1:2" s="310" customFormat="1" ht="12.75">
      <c r="A331" s="228" t="s">
        <v>837</v>
      </c>
      <c r="B331" s="308">
        <v>169006</v>
      </c>
    </row>
    <row r="332" spans="1:2" s="310" customFormat="1" ht="12.75">
      <c r="A332" s="245" t="s">
        <v>838</v>
      </c>
      <c r="B332" s="311">
        <v>1473278</v>
      </c>
    </row>
    <row r="333" spans="1:2" s="310" customFormat="1" ht="12.75">
      <c r="A333" s="228" t="s">
        <v>839</v>
      </c>
      <c r="B333" s="308">
        <v>1473278</v>
      </c>
    </row>
    <row r="334" spans="1:2" s="310" customFormat="1" ht="12.75">
      <c r="A334" s="245" t="s">
        <v>840</v>
      </c>
      <c r="B334" s="311">
        <v>80962</v>
      </c>
    </row>
    <row r="335" spans="1:2" s="310" customFormat="1" ht="12.75">
      <c r="A335" s="228" t="s">
        <v>841</v>
      </c>
      <c r="B335" s="308">
        <v>80962</v>
      </c>
    </row>
    <row r="336" spans="1:2" s="310" customFormat="1" ht="12.75">
      <c r="A336" s="245" t="s">
        <v>842</v>
      </c>
      <c r="B336" s="311">
        <v>767993</v>
      </c>
    </row>
    <row r="337" spans="1:2" s="310" customFormat="1" ht="12.75">
      <c r="A337" s="228" t="s">
        <v>843</v>
      </c>
      <c r="B337" s="308">
        <v>767993</v>
      </c>
    </row>
    <row r="338" spans="1:2" s="310" customFormat="1" ht="12.75">
      <c r="A338" s="245" t="s">
        <v>844</v>
      </c>
      <c r="B338" s="311">
        <v>3463561</v>
      </c>
    </row>
    <row r="339" spans="1:2" s="310" customFormat="1" ht="12.75">
      <c r="A339" s="228" t="s">
        <v>845</v>
      </c>
      <c r="B339" s="308">
        <v>3463561</v>
      </c>
    </row>
    <row r="340" spans="1:2" s="310" customFormat="1" ht="12.75">
      <c r="A340" s="245" t="s">
        <v>648</v>
      </c>
      <c r="B340" s="311">
        <v>83345</v>
      </c>
    </row>
    <row r="341" spans="1:2" s="310" customFormat="1" ht="12.75">
      <c r="A341" s="228" t="s">
        <v>649</v>
      </c>
      <c r="B341" s="308">
        <v>83345</v>
      </c>
    </row>
    <row r="342" spans="1:2" s="310" customFormat="1" ht="12.75">
      <c r="A342" s="245" t="s">
        <v>650</v>
      </c>
      <c r="B342" s="311">
        <v>16619</v>
      </c>
    </row>
    <row r="343" spans="1:2" s="310" customFormat="1" ht="12.75">
      <c r="A343" s="228" t="s">
        <v>651</v>
      </c>
      <c r="B343" s="308">
        <v>16619</v>
      </c>
    </row>
    <row r="344" spans="1:2" s="310" customFormat="1" ht="12.75">
      <c r="A344" s="245" t="s">
        <v>652</v>
      </c>
      <c r="B344" s="311">
        <v>4972978</v>
      </c>
    </row>
    <row r="345" spans="1:2" s="310" customFormat="1" ht="12.75">
      <c r="A345" s="245" t="s">
        <v>653</v>
      </c>
      <c r="B345" s="311">
        <v>2310834</v>
      </c>
    </row>
    <row r="346" spans="1:2" s="310" customFormat="1" ht="12.75">
      <c r="A346" s="228" t="s">
        <v>654</v>
      </c>
      <c r="B346" s="308">
        <v>2310834</v>
      </c>
    </row>
    <row r="347" spans="1:2" s="310" customFormat="1" ht="12.75">
      <c r="A347" s="245" t="s">
        <v>655</v>
      </c>
      <c r="B347" s="311">
        <v>875306</v>
      </c>
    </row>
    <row r="348" spans="1:2" s="310" customFormat="1" ht="12.75">
      <c r="A348" s="228" t="s">
        <v>656</v>
      </c>
      <c r="B348" s="308">
        <v>875306</v>
      </c>
    </row>
    <row r="349" spans="1:2" s="310" customFormat="1" ht="12.75">
      <c r="A349" s="245" t="s">
        <v>657</v>
      </c>
      <c r="B349" s="311">
        <v>272341</v>
      </c>
    </row>
    <row r="350" spans="1:2" s="310" customFormat="1" ht="12.75">
      <c r="A350" s="228" t="s">
        <v>658</v>
      </c>
      <c r="B350" s="308">
        <v>272341</v>
      </c>
    </row>
    <row r="351" spans="1:2" s="310" customFormat="1" ht="12.75">
      <c r="A351" s="245" t="s">
        <v>659</v>
      </c>
      <c r="B351" s="311">
        <v>1514497</v>
      </c>
    </row>
    <row r="352" spans="1:2" s="310" customFormat="1" ht="12.75">
      <c r="A352" s="228" t="s">
        <v>660</v>
      </c>
      <c r="B352" s="308">
        <v>1514497</v>
      </c>
    </row>
    <row r="353" spans="1:2" s="310" customFormat="1" ht="12.75">
      <c r="A353" s="227" t="s">
        <v>661</v>
      </c>
      <c r="B353" s="307">
        <v>325254</v>
      </c>
    </row>
    <row r="354" spans="1:2" s="310" customFormat="1" ht="12.75">
      <c r="A354" s="245" t="s">
        <v>662</v>
      </c>
      <c r="B354" s="311">
        <v>11455</v>
      </c>
    </row>
    <row r="355" spans="1:2" s="310" customFormat="1" ht="12.75">
      <c r="A355" s="245" t="s">
        <v>663</v>
      </c>
      <c r="B355" s="311">
        <v>11455</v>
      </c>
    </row>
    <row r="356" spans="1:2" s="310" customFormat="1" ht="12.75">
      <c r="A356" s="245" t="s">
        <v>664</v>
      </c>
      <c r="B356" s="311">
        <v>11455</v>
      </c>
    </row>
    <row r="357" spans="1:2" s="310" customFormat="1" ht="12.75">
      <c r="A357" s="228" t="s">
        <v>665</v>
      </c>
      <c r="B357" s="308">
        <v>11455</v>
      </c>
    </row>
    <row r="358" spans="1:2" s="310" customFormat="1" ht="12.75">
      <c r="A358" s="245" t="s">
        <v>666</v>
      </c>
      <c r="B358" s="311">
        <v>313799</v>
      </c>
    </row>
    <row r="359" spans="1:2" s="310" customFormat="1" ht="12.75">
      <c r="A359" s="245" t="s">
        <v>667</v>
      </c>
      <c r="B359" s="311">
        <v>313799</v>
      </c>
    </row>
    <row r="360" spans="1:2" s="310" customFormat="1" ht="12.75">
      <c r="A360" s="245" t="s">
        <v>1224</v>
      </c>
      <c r="B360" s="311">
        <v>313799</v>
      </c>
    </row>
    <row r="361" spans="1:2" s="310" customFormat="1" ht="12.75">
      <c r="A361" s="228" t="s">
        <v>1225</v>
      </c>
      <c r="B361" s="308">
        <v>313799</v>
      </c>
    </row>
    <row r="362" spans="1:2" s="310" customFormat="1" ht="12.75">
      <c r="A362" s="227" t="s">
        <v>1011</v>
      </c>
      <c r="B362" s="307">
        <v>567951</v>
      </c>
    </row>
    <row r="363" spans="1:2" s="310" customFormat="1" ht="12.75">
      <c r="A363" s="245" t="s">
        <v>1012</v>
      </c>
      <c r="B363" s="311">
        <v>567951</v>
      </c>
    </row>
    <row r="364" spans="1:2" s="310" customFormat="1" ht="12.75">
      <c r="A364" s="245" t="s">
        <v>1013</v>
      </c>
      <c r="B364" s="311">
        <v>567951</v>
      </c>
    </row>
    <row r="365" spans="1:2" s="310" customFormat="1" ht="12.75">
      <c r="A365" s="245" t="s">
        <v>829</v>
      </c>
      <c r="B365" s="311">
        <v>567951</v>
      </c>
    </row>
    <row r="366" spans="1:2" s="310" customFormat="1" ht="12.75">
      <c r="A366" s="228" t="s">
        <v>830</v>
      </c>
      <c r="B366" s="308">
        <v>567951</v>
      </c>
    </row>
    <row r="367" spans="1:2" s="310" customFormat="1" ht="12.75">
      <c r="A367" s="227" t="s">
        <v>1016</v>
      </c>
      <c r="B367" s="307">
        <v>333681487</v>
      </c>
    </row>
    <row r="368" spans="1:2" s="310" customFormat="1" ht="12.75">
      <c r="A368" s="245" t="s">
        <v>194</v>
      </c>
      <c r="B368" s="311">
        <v>328229487</v>
      </c>
    </row>
    <row r="369" spans="1:2" s="310" customFormat="1" ht="12.75">
      <c r="A369" s="245" t="s">
        <v>195</v>
      </c>
      <c r="B369" s="311">
        <v>102895187</v>
      </c>
    </row>
    <row r="370" spans="1:2" s="310" customFormat="1" ht="12.75">
      <c r="A370" s="245" t="s">
        <v>831</v>
      </c>
      <c r="B370" s="311">
        <v>90991099</v>
      </c>
    </row>
    <row r="371" spans="1:2" s="310" customFormat="1" ht="12.75">
      <c r="A371" s="228" t="s">
        <v>1226</v>
      </c>
      <c r="B371" s="308">
        <v>90870642</v>
      </c>
    </row>
    <row r="372" spans="1:2" s="310" customFormat="1" ht="12.75">
      <c r="A372" s="228" t="s">
        <v>1227</v>
      </c>
      <c r="B372" s="308">
        <v>34572</v>
      </c>
    </row>
    <row r="373" spans="1:2" s="310" customFormat="1" ht="12.75">
      <c r="A373" s="228" t="s">
        <v>1228</v>
      </c>
      <c r="B373" s="308">
        <v>85885</v>
      </c>
    </row>
    <row r="374" spans="1:2" s="310" customFormat="1" ht="12.75">
      <c r="A374" s="245" t="s">
        <v>832</v>
      </c>
      <c r="B374" s="311">
        <v>1085754</v>
      </c>
    </row>
    <row r="375" spans="1:2" s="310" customFormat="1" ht="12.75">
      <c r="A375" s="228" t="s">
        <v>1229</v>
      </c>
      <c r="B375" s="308">
        <v>1085754</v>
      </c>
    </row>
    <row r="376" spans="1:2" s="310" customFormat="1" ht="12.75">
      <c r="A376" s="245" t="s">
        <v>1230</v>
      </c>
      <c r="B376" s="311">
        <v>1411175</v>
      </c>
    </row>
    <row r="377" spans="1:2" s="310" customFormat="1" ht="12.75">
      <c r="A377" s="228" t="s">
        <v>1231</v>
      </c>
      <c r="B377" s="308">
        <v>1411175</v>
      </c>
    </row>
    <row r="378" spans="1:2" s="310" customFormat="1" ht="12.75">
      <c r="A378" s="245" t="s">
        <v>337</v>
      </c>
      <c r="B378" s="311">
        <v>9407159</v>
      </c>
    </row>
    <row r="379" spans="1:2" s="310" customFormat="1" ht="12.75">
      <c r="A379" s="228" t="s">
        <v>872</v>
      </c>
      <c r="B379" s="308">
        <v>9407159</v>
      </c>
    </row>
    <row r="380" spans="1:2" s="310" customFormat="1" ht="12.75">
      <c r="A380" s="245" t="s">
        <v>734</v>
      </c>
      <c r="B380" s="311">
        <v>225334300</v>
      </c>
    </row>
    <row r="381" spans="1:2" s="310" customFormat="1" ht="12.75">
      <c r="A381" s="245" t="s">
        <v>751</v>
      </c>
      <c r="B381" s="311">
        <v>225334300</v>
      </c>
    </row>
    <row r="382" spans="1:2" s="310" customFormat="1" ht="12.75">
      <c r="A382" s="228" t="s">
        <v>873</v>
      </c>
      <c r="B382" s="308">
        <v>181900000</v>
      </c>
    </row>
    <row r="383" spans="1:2" s="310" customFormat="1" ht="12.75">
      <c r="A383" s="228" t="s">
        <v>874</v>
      </c>
      <c r="B383" s="308">
        <v>40868845</v>
      </c>
    </row>
    <row r="384" spans="1:2" s="310" customFormat="1" ht="12.75">
      <c r="A384" s="228" t="s">
        <v>875</v>
      </c>
      <c r="B384" s="308">
        <v>1098292</v>
      </c>
    </row>
    <row r="385" spans="1:2" s="310" customFormat="1" ht="12.75">
      <c r="A385" s="228" t="s">
        <v>876</v>
      </c>
      <c r="B385" s="308">
        <v>1467163</v>
      </c>
    </row>
    <row r="386" spans="1:2" s="310" customFormat="1" ht="12.75">
      <c r="A386" s="245" t="s">
        <v>1017</v>
      </c>
      <c r="B386" s="311">
        <v>5452000</v>
      </c>
    </row>
    <row r="387" spans="1:2" s="310" customFormat="1" ht="12.75">
      <c r="A387" s="245" t="s">
        <v>1018</v>
      </c>
      <c r="B387" s="311">
        <v>3377000</v>
      </c>
    </row>
    <row r="388" spans="1:2" s="310" customFormat="1" ht="12.75">
      <c r="A388" s="245" t="s">
        <v>1019</v>
      </c>
      <c r="B388" s="311">
        <v>3377000</v>
      </c>
    </row>
    <row r="389" spans="1:2" s="310" customFormat="1" ht="12.75">
      <c r="A389" s="228" t="s">
        <v>1020</v>
      </c>
      <c r="B389" s="308">
        <v>3377000</v>
      </c>
    </row>
    <row r="390" spans="1:2" s="310" customFormat="1" ht="12.75">
      <c r="A390" s="245" t="s">
        <v>1021</v>
      </c>
      <c r="B390" s="311">
        <v>2075000</v>
      </c>
    </row>
    <row r="391" spans="1:2" s="310" customFormat="1" ht="12.75">
      <c r="A391" s="245" t="s">
        <v>191</v>
      </c>
      <c r="B391" s="311">
        <v>2075000</v>
      </c>
    </row>
    <row r="392" spans="1:2" s="310" customFormat="1" ht="12.75">
      <c r="A392" s="228" t="s">
        <v>192</v>
      </c>
      <c r="B392" s="308">
        <v>2075000</v>
      </c>
    </row>
    <row r="393" spans="1:2" s="310" customFormat="1" ht="12.75">
      <c r="A393" s="227" t="s">
        <v>515</v>
      </c>
      <c r="B393" s="307">
        <v>17694261</v>
      </c>
    </row>
    <row r="394" spans="1:2" s="310" customFormat="1" ht="12.75">
      <c r="A394" s="245" t="s">
        <v>743</v>
      </c>
      <c r="B394" s="311">
        <v>1415590</v>
      </c>
    </row>
    <row r="395" spans="1:2" s="310" customFormat="1" ht="12.75">
      <c r="A395" s="245" t="s">
        <v>877</v>
      </c>
      <c r="B395" s="311">
        <v>1415590</v>
      </c>
    </row>
    <row r="396" spans="1:2" s="310" customFormat="1" ht="12.75">
      <c r="A396" s="245" t="s">
        <v>878</v>
      </c>
      <c r="B396" s="311">
        <v>1318444</v>
      </c>
    </row>
    <row r="397" spans="1:2" s="310" customFormat="1" ht="12.75">
      <c r="A397" s="228" t="s">
        <v>910</v>
      </c>
      <c r="B397" s="308">
        <v>1318444</v>
      </c>
    </row>
    <row r="398" spans="1:2" s="310" customFormat="1" ht="12.75">
      <c r="A398" s="245" t="s">
        <v>911</v>
      </c>
      <c r="B398" s="311">
        <v>97146</v>
      </c>
    </row>
    <row r="399" spans="1:2" s="310" customFormat="1" ht="12.75">
      <c r="A399" s="228" t="s">
        <v>912</v>
      </c>
      <c r="B399" s="308">
        <v>97146</v>
      </c>
    </row>
    <row r="400" spans="1:2" s="310" customFormat="1" ht="12.75">
      <c r="A400" s="245" t="s">
        <v>914</v>
      </c>
      <c r="B400" s="311">
        <v>12500000</v>
      </c>
    </row>
    <row r="401" spans="1:2" s="310" customFormat="1" ht="12.75">
      <c r="A401" s="245" t="s">
        <v>915</v>
      </c>
      <c r="B401" s="311">
        <v>12494870</v>
      </c>
    </row>
    <row r="402" spans="1:2" s="310" customFormat="1" ht="12.75">
      <c r="A402" s="245" t="s">
        <v>916</v>
      </c>
      <c r="B402" s="311">
        <v>12418450</v>
      </c>
    </row>
    <row r="403" spans="1:2" s="310" customFormat="1" ht="12.75">
      <c r="A403" s="228" t="s">
        <v>917</v>
      </c>
      <c r="B403" s="308">
        <v>12418450</v>
      </c>
    </row>
    <row r="404" spans="1:2" s="310" customFormat="1" ht="12.75">
      <c r="A404" s="245" t="s">
        <v>918</v>
      </c>
      <c r="B404" s="311">
        <v>76420</v>
      </c>
    </row>
    <row r="405" spans="1:2" s="310" customFormat="1" ht="12.75">
      <c r="A405" s="228" t="s">
        <v>919</v>
      </c>
      <c r="B405" s="308">
        <v>76420</v>
      </c>
    </row>
    <row r="406" spans="1:2" s="310" customFormat="1" ht="12.75">
      <c r="A406" s="245" t="s">
        <v>1232</v>
      </c>
      <c r="B406" s="311">
        <v>5130</v>
      </c>
    </row>
    <row r="407" spans="1:2" s="310" customFormat="1" ht="12.75">
      <c r="A407" s="245" t="s">
        <v>1233</v>
      </c>
      <c r="B407" s="311">
        <v>5130</v>
      </c>
    </row>
    <row r="408" spans="1:2" s="310" customFormat="1" ht="12.75">
      <c r="A408" s="228" t="s">
        <v>1234</v>
      </c>
      <c r="B408" s="308">
        <v>5130</v>
      </c>
    </row>
    <row r="409" spans="1:2" s="310" customFormat="1" ht="12.75">
      <c r="A409" s="245" t="s">
        <v>1006</v>
      </c>
      <c r="B409" s="311">
        <v>3778671</v>
      </c>
    </row>
    <row r="410" spans="1:2" s="310" customFormat="1" ht="12.75">
      <c r="A410" s="245" t="s">
        <v>1007</v>
      </c>
      <c r="B410" s="311">
        <v>3778671</v>
      </c>
    </row>
    <row r="411" spans="1:2" s="310" customFormat="1" ht="12.75">
      <c r="A411" s="245" t="s">
        <v>920</v>
      </c>
      <c r="B411" s="311">
        <v>125472</v>
      </c>
    </row>
    <row r="412" spans="1:2" s="310" customFormat="1" ht="12.75">
      <c r="A412" s="228" t="s">
        <v>921</v>
      </c>
      <c r="B412" s="308">
        <v>125472</v>
      </c>
    </row>
    <row r="413" spans="1:2" s="310" customFormat="1" ht="12.75">
      <c r="A413" s="245" t="s">
        <v>1008</v>
      </c>
      <c r="B413" s="311">
        <v>3653199</v>
      </c>
    </row>
    <row r="414" spans="1:2" s="310" customFormat="1" ht="12.75">
      <c r="A414" s="228" t="s">
        <v>1009</v>
      </c>
      <c r="B414" s="308">
        <v>3653199</v>
      </c>
    </row>
    <row r="415" spans="1:2" s="310" customFormat="1" ht="12.75">
      <c r="A415" s="227" t="s">
        <v>619</v>
      </c>
      <c r="B415" s="307">
        <v>238624824</v>
      </c>
    </row>
    <row r="416" spans="1:2" s="310" customFormat="1" ht="12.75">
      <c r="A416" s="227" t="s">
        <v>639</v>
      </c>
      <c r="B416" s="307">
        <v>5398200</v>
      </c>
    </row>
    <row r="417" spans="1:2" s="310" customFormat="1" ht="12.75">
      <c r="A417" s="245" t="s">
        <v>922</v>
      </c>
      <c r="B417" s="311">
        <v>1279200</v>
      </c>
    </row>
    <row r="418" spans="1:2" s="310" customFormat="1" ht="12.75">
      <c r="A418" s="245" t="s">
        <v>923</v>
      </c>
      <c r="B418" s="311">
        <v>1279200</v>
      </c>
    </row>
    <row r="419" spans="1:2" s="310" customFormat="1" ht="12.75">
      <c r="A419" s="245" t="s">
        <v>209</v>
      </c>
      <c r="B419" s="311">
        <v>1279200</v>
      </c>
    </row>
    <row r="420" spans="1:2" s="310" customFormat="1" ht="12.75">
      <c r="A420" s="228" t="s">
        <v>210</v>
      </c>
      <c r="B420" s="308">
        <v>1279200</v>
      </c>
    </row>
    <row r="421" spans="1:2" s="310" customFormat="1" ht="12.75">
      <c r="A421" s="245" t="s">
        <v>640</v>
      </c>
      <c r="B421" s="311">
        <v>4119000</v>
      </c>
    </row>
    <row r="422" spans="1:2" s="310" customFormat="1" ht="12.75">
      <c r="A422" s="245" t="s">
        <v>641</v>
      </c>
      <c r="B422" s="311">
        <v>4119000</v>
      </c>
    </row>
    <row r="423" spans="1:2" s="310" customFormat="1" ht="12.75">
      <c r="A423" s="245" t="s">
        <v>642</v>
      </c>
      <c r="B423" s="311">
        <v>4119000</v>
      </c>
    </row>
    <row r="424" spans="1:2" s="310" customFormat="1" ht="12.75">
      <c r="A424" s="228" t="s">
        <v>643</v>
      </c>
      <c r="B424" s="308">
        <v>4119000</v>
      </c>
    </row>
    <row r="425" spans="1:2" s="310" customFormat="1" ht="12.75">
      <c r="A425" s="227" t="s">
        <v>620</v>
      </c>
      <c r="B425" s="307">
        <v>233226624</v>
      </c>
    </row>
    <row r="426" spans="1:2" s="310" customFormat="1" ht="12.75">
      <c r="A426" s="245" t="s">
        <v>621</v>
      </c>
      <c r="B426" s="311">
        <v>233226624</v>
      </c>
    </row>
    <row r="427" spans="1:2" s="310" customFormat="1" ht="12.75">
      <c r="A427" s="245" t="s">
        <v>622</v>
      </c>
      <c r="B427" s="311">
        <v>221165618</v>
      </c>
    </row>
    <row r="428" spans="1:2" s="310" customFormat="1" ht="12.75">
      <c r="A428" s="245" t="s">
        <v>211</v>
      </c>
      <c r="B428" s="311">
        <v>142450250</v>
      </c>
    </row>
    <row r="429" spans="1:2" s="310" customFormat="1" ht="12.75">
      <c r="A429" s="228" t="s">
        <v>212</v>
      </c>
      <c r="B429" s="308">
        <v>142450250</v>
      </c>
    </row>
    <row r="430" spans="1:2" s="310" customFormat="1" ht="12.75">
      <c r="A430" s="245" t="s">
        <v>740</v>
      </c>
      <c r="B430" s="311">
        <v>78715368</v>
      </c>
    </row>
    <row r="431" spans="1:2" s="310" customFormat="1" ht="12.75">
      <c r="A431" s="228" t="s">
        <v>741</v>
      </c>
      <c r="B431" s="308">
        <v>78715368</v>
      </c>
    </row>
    <row r="432" spans="1:2" s="310" customFormat="1" ht="12.75">
      <c r="A432" s="245" t="s">
        <v>625</v>
      </c>
      <c r="B432" s="311">
        <v>12061006</v>
      </c>
    </row>
    <row r="433" spans="1:2" s="310" customFormat="1" ht="12.75">
      <c r="A433" s="245" t="s">
        <v>747</v>
      </c>
      <c r="B433" s="311">
        <v>12061006</v>
      </c>
    </row>
    <row r="434" spans="1:2" s="310" customFormat="1" ht="12.75">
      <c r="A434" s="228" t="s">
        <v>748</v>
      </c>
      <c r="B434" s="308">
        <v>12061006</v>
      </c>
    </row>
    <row r="435" spans="1:2" s="310" customFormat="1" ht="12.75">
      <c r="A435" s="227" t="s">
        <v>1002</v>
      </c>
      <c r="B435" s="307" t="s">
        <v>1367</v>
      </c>
    </row>
    <row r="436" spans="1:2" s="310" customFormat="1" ht="12.75">
      <c r="A436" s="227" t="s">
        <v>1375</v>
      </c>
      <c r="B436" s="307" t="s">
        <v>1368</v>
      </c>
    </row>
    <row r="437" spans="1:2" s="310" customFormat="1" ht="12.75">
      <c r="A437" s="245" t="s">
        <v>1376</v>
      </c>
      <c r="B437" s="311" t="s">
        <v>1368</v>
      </c>
    </row>
    <row r="438" spans="1:2" s="310" customFormat="1" ht="12.75">
      <c r="A438" s="245" t="s">
        <v>1377</v>
      </c>
      <c r="B438" s="311" t="s">
        <v>1370</v>
      </c>
    </row>
    <row r="439" spans="1:2" s="310" customFormat="1" ht="12.75">
      <c r="A439" s="245" t="s">
        <v>1378</v>
      </c>
      <c r="B439" s="311" t="s">
        <v>1370</v>
      </c>
    </row>
    <row r="440" spans="1:2" s="310" customFormat="1" ht="12.75">
      <c r="A440" s="228" t="s">
        <v>1379</v>
      </c>
      <c r="B440" s="308" t="s">
        <v>1370</v>
      </c>
    </row>
    <row r="441" spans="1:2" s="310" customFormat="1" ht="12.75">
      <c r="A441" s="245" t="s">
        <v>1380</v>
      </c>
      <c r="B441" s="311" t="s">
        <v>1373</v>
      </c>
    </row>
    <row r="442" spans="1:2" s="310" customFormat="1" ht="12.75">
      <c r="A442" s="245" t="s">
        <v>1381</v>
      </c>
      <c r="B442" s="311" t="s">
        <v>1373</v>
      </c>
    </row>
    <row r="443" spans="1:2" s="310" customFormat="1" ht="12.75">
      <c r="A443" s="228" t="s">
        <v>1382</v>
      </c>
      <c r="B443" s="308" t="s">
        <v>1373</v>
      </c>
    </row>
    <row r="444" spans="1:2" s="310" customFormat="1" ht="12.75">
      <c r="A444" s="227" t="s">
        <v>412</v>
      </c>
      <c r="B444" s="307" t="s">
        <v>1352</v>
      </c>
    </row>
    <row r="445" spans="1:2" s="310" customFormat="1" ht="12.75">
      <c r="A445" s="245" t="s">
        <v>413</v>
      </c>
      <c r="B445" s="311" t="s">
        <v>1352</v>
      </c>
    </row>
    <row r="446" spans="1:2" s="310" customFormat="1" ht="12.75">
      <c r="A446" s="245" t="s">
        <v>414</v>
      </c>
      <c r="B446" s="311" t="s">
        <v>1353</v>
      </c>
    </row>
    <row r="447" spans="1:2" s="310" customFormat="1" ht="12.75">
      <c r="A447" s="245" t="s">
        <v>1235</v>
      </c>
      <c r="B447" s="311" t="s">
        <v>1354</v>
      </c>
    </row>
    <row r="448" spans="1:2" s="310" customFormat="1" ht="12.75">
      <c r="A448" s="228" t="s">
        <v>1236</v>
      </c>
      <c r="B448" s="308" t="s">
        <v>1355</v>
      </c>
    </row>
    <row r="449" spans="1:2" s="310" customFormat="1" ht="12.75">
      <c r="A449" s="228" t="s">
        <v>1237</v>
      </c>
      <c r="B449" s="308" t="s">
        <v>1168</v>
      </c>
    </row>
    <row r="450" spans="1:2" s="310" customFormat="1" ht="12.75">
      <c r="A450" s="228" t="s">
        <v>1238</v>
      </c>
      <c r="B450" s="308" t="s">
        <v>1170</v>
      </c>
    </row>
    <row r="451" spans="1:2" s="310" customFormat="1" ht="12.75">
      <c r="A451" s="245" t="s">
        <v>1239</v>
      </c>
      <c r="B451" s="311" t="s">
        <v>1172</v>
      </c>
    </row>
    <row r="452" spans="1:2" s="310" customFormat="1" ht="12.75">
      <c r="A452" s="228" t="s">
        <v>1240</v>
      </c>
      <c r="B452" s="308" t="s">
        <v>1172</v>
      </c>
    </row>
    <row r="453" spans="1:2" s="310" customFormat="1" ht="12.75">
      <c r="A453" s="245" t="s">
        <v>1383</v>
      </c>
      <c r="B453" s="311" t="s">
        <v>1356</v>
      </c>
    </row>
    <row r="454" spans="1:2" s="310" customFormat="1" ht="12.75">
      <c r="A454" s="245" t="s">
        <v>1241</v>
      </c>
      <c r="B454" s="311" t="s">
        <v>1356</v>
      </c>
    </row>
    <row r="455" spans="1:2" s="310" customFormat="1" ht="12.75">
      <c r="A455" s="228" t="s">
        <v>1242</v>
      </c>
      <c r="B455" s="308" t="s">
        <v>1357</v>
      </c>
    </row>
    <row r="456" spans="1:2" s="310" customFormat="1" ht="12.75">
      <c r="A456" s="228" t="s">
        <v>1243</v>
      </c>
      <c r="B456" s="308" t="s">
        <v>1177</v>
      </c>
    </row>
    <row r="457" spans="1:2" s="310" customFormat="1" ht="12.75">
      <c r="A457" s="228" t="s">
        <v>1244</v>
      </c>
      <c r="B457" s="308" t="s">
        <v>1179</v>
      </c>
    </row>
    <row r="458" spans="1:2" s="310" customFormat="1" ht="12.75">
      <c r="A458" s="227" t="s">
        <v>800</v>
      </c>
      <c r="B458" s="307">
        <v>1348678755</v>
      </c>
    </row>
  </sheetData>
  <sheetProtection/>
  <mergeCells count="1">
    <mergeCell ref="A5:B5"/>
  </mergeCells>
  <printOptions/>
  <pageMargins left="0.69" right="0.3937007874015748" top="0.1968503937007874" bottom="0.5905511811023623" header="0.1968503937007874" footer="0.3937007874015748"/>
  <pageSetup horizontalDpi="600" verticalDpi="600" orientation="landscape" r:id="rId2"/>
  <headerFooter>
    <oddFooter>&amp;R&amp;P</oddFooter>
  </headerFooter>
  <rowBreaks count="20" manualBreakCount="20">
    <brk id="28" max="255" man="1"/>
    <brk id="65" max="255" man="1"/>
    <brk id="77" max="255" man="1"/>
    <brk id="92" max="255" man="1"/>
    <brk id="116" max="255" man="1"/>
    <brk id="125" max="255" man="1"/>
    <brk id="132" max="255" man="1"/>
    <brk id="155" max="255" man="1"/>
    <brk id="178" max="255" man="1"/>
    <brk id="185" max="255" man="1"/>
    <brk id="192" max="255" man="1"/>
    <brk id="199" max="255" man="1"/>
    <brk id="206" max="255" man="1"/>
    <brk id="213" max="255" man="1"/>
    <brk id="220" max="255" man="1"/>
    <brk id="227" max="255" man="1"/>
    <brk id="251" max="255" man="1"/>
    <brk id="293" max="255" man="1"/>
    <brk id="300" max="255" man="1"/>
    <brk id="307" max="255" man="1"/>
  </rowBreaks>
  <drawing r:id="rId1"/>
</worksheet>
</file>

<file path=xl/worksheets/sheet11.xml><?xml version="1.0" encoding="utf-8"?>
<worksheet xmlns="http://schemas.openxmlformats.org/spreadsheetml/2006/main" xmlns:r="http://schemas.openxmlformats.org/officeDocument/2006/relationships">
  <dimension ref="A1:B32"/>
  <sheetViews>
    <sheetView zoomScalePageLayoutView="0" workbookViewId="0" topLeftCell="A1">
      <selection activeCell="A25" sqref="A25:C25"/>
    </sheetView>
  </sheetViews>
  <sheetFormatPr defaultColWidth="9.140625" defaultRowHeight="12" customHeight="1"/>
  <cols>
    <col min="1" max="1" width="110.7109375" style="1" customWidth="1"/>
    <col min="2" max="2" width="15.7109375" style="1" customWidth="1"/>
    <col min="3" max="16384" width="9.140625" style="1" customWidth="1"/>
  </cols>
  <sheetData>
    <row r="1" spans="1:2" s="40" customFormat="1" ht="12.75" customHeight="1">
      <c r="A1" s="6" t="s">
        <v>986</v>
      </c>
      <c r="B1" s="241"/>
    </row>
    <row r="2" spans="1:2" s="40" customFormat="1" ht="12.75" customHeight="1">
      <c r="A2" s="4" t="s">
        <v>987</v>
      </c>
      <c r="B2" s="242"/>
    </row>
    <row r="3" spans="1:2" s="40" customFormat="1" ht="12.75" customHeight="1">
      <c r="A3" s="11" t="s">
        <v>1110</v>
      </c>
      <c r="B3" s="243"/>
    </row>
    <row r="4" s="40" customFormat="1" ht="12.75" customHeight="1">
      <c r="B4" s="44"/>
    </row>
    <row r="5" spans="1:2" s="40" customFormat="1" ht="12.75" customHeight="1">
      <c r="A5" s="417" t="s">
        <v>214</v>
      </c>
      <c r="B5" s="420"/>
    </row>
    <row r="6" spans="1:2" s="40" customFormat="1" ht="12.75" customHeight="1">
      <c r="A6" s="244" t="s">
        <v>826</v>
      </c>
      <c r="B6" s="234" t="s">
        <v>808</v>
      </c>
    </row>
    <row r="7" spans="1:2" ht="12" customHeight="1">
      <c r="A7" s="19" t="s">
        <v>215</v>
      </c>
      <c r="B7" s="20" t="s">
        <v>991</v>
      </c>
    </row>
    <row r="8" spans="1:2" ht="12" customHeight="1">
      <c r="A8" s="304" t="s">
        <v>216</v>
      </c>
      <c r="B8" s="305">
        <v>516724822</v>
      </c>
    </row>
    <row r="9" spans="1:2" ht="12" customHeight="1">
      <c r="A9" s="304" t="s">
        <v>217</v>
      </c>
      <c r="B9" s="305">
        <v>14136006</v>
      </c>
    </row>
    <row r="10" spans="1:2" ht="12" customHeight="1">
      <c r="A10" s="304" t="s">
        <v>1359</v>
      </c>
      <c r="B10" s="305">
        <v>13250436</v>
      </c>
    </row>
    <row r="11" spans="1:2" ht="12" customHeight="1">
      <c r="A11" s="304" t="s">
        <v>218</v>
      </c>
      <c r="B11" s="305">
        <v>82092368</v>
      </c>
    </row>
    <row r="12" spans="1:2" ht="12" customHeight="1">
      <c r="A12" s="304" t="s">
        <v>219</v>
      </c>
      <c r="B12" s="305">
        <v>129199814</v>
      </c>
    </row>
    <row r="13" spans="1:2" ht="12" customHeight="1">
      <c r="A13" s="304" t="s">
        <v>220</v>
      </c>
      <c r="B13" s="305">
        <v>1279200</v>
      </c>
    </row>
    <row r="14" spans="1:2" ht="12" customHeight="1">
      <c r="A14" s="304" t="s">
        <v>221</v>
      </c>
      <c r="B14" s="305">
        <v>4119000</v>
      </c>
    </row>
    <row r="15" spans="1:2" ht="12" customHeight="1">
      <c r="A15" s="304" t="s">
        <v>222</v>
      </c>
      <c r="B15" s="305">
        <v>6571565</v>
      </c>
    </row>
    <row r="16" spans="1:2" ht="12" customHeight="1">
      <c r="A16" s="304" t="s">
        <v>223</v>
      </c>
      <c r="B16" s="305">
        <v>96000000</v>
      </c>
    </row>
    <row r="17" spans="1:2" ht="12" customHeight="1">
      <c r="A17" s="304" t="s">
        <v>224</v>
      </c>
      <c r="B17" s="305">
        <v>19108000</v>
      </c>
    </row>
    <row r="18" spans="1:2" ht="12" customHeight="1">
      <c r="A18" s="304" t="s">
        <v>225</v>
      </c>
      <c r="B18" s="305">
        <v>302000</v>
      </c>
    </row>
    <row r="19" spans="1:2" ht="12" customHeight="1">
      <c r="A19" s="304" t="s">
        <v>226</v>
      </c>
      <c r="B19" s="305">
        <v>9121426</v>
      </c>
    </row>
    <row r="20" spans="1:2" ht="12" customHeight="1">
      <c r="A20" s="304" t="s">
        <v>227</v>
      </c>
      <c r="B20" s="305">
        <v>10626800</v>
      </c>
    </row>
    <row r="21" spans="1:2" ht="12" customHeight="1">
      <c r="A21" s="304" t="s">
        <v>228</v>
      </c>
      <c r="B21" s="305">
        <v>32199000</v>
      </c>
    </row>
    <row r="22" spans="1:2" ht="12" customHeight="1">
      <c r="A22" s="304" t="s">
        <v>229</v>
      </c>
      <c r="B22" s="305">
        <v>43801000</v>
      </c>
    </row>
    <row r="23" spans="1:2" ht="12" customHeight="1">
      <c r="A23" s="304" t="s">
        <v>1384</v>
      </c>
      <c r="B23" s="305">
        <v>129029000</v>
      </c>
    </row>
    <row r="24" spans="1:2" ht="12" customHeight="1">
      <c r="A24" s="304" t="s">
        <v>230</v>
      </c>
      <c r="B24" s="305">
        <v>96467729</v>
      </c>
    </row>
    <row r="25" spans="1:2" ht="12" customHeight="1">
      <c r="A25" s="304" t="s">
        <v>231</v>
      </c>
      <c r="B25" s="305">
        <v>777700</v>
      </c>
    </row>
    <row r="26" spans="1:2" ht="12" customHeight="1">
      <c r="A26" s="304" t="s">
        <v>232</v>
      </c>
      <c r="B26" s="305">
        <v>3628977</v>
      </c>
    </row>
    <row r="27" spans="1:2" ht="12" customHeight="1">
      <c r="A27" s="304" t="s">
        <v>233</v>
      </c>
      <c r="B27" s="305">
        <v>51430293</v>
      </c>
    </row>
    <row r="28" spans="1:2" ht="12" customHeight="1">
      <c r="A28" s="304" t="s">
        <v>234</v>
      </c>
      <c r="B28" s="305">
        <v>30034022</v>
      </c>
    </row>
    <row r="29" spans="1:2" ht="12" customHeight="1">
      <c r="A29" s="304" t="s">
        <v>1245</v>
      </c>
      <c r="B29" s="305">
        <v>9103527</v>
      </c>
    </row>
    <row r="30" spans="1:2" ht="12" customHeight="1">
      <c r="A30" s="304" t="s">
        <v>235</v>
      </c>
      <c r="B30" s="305">
        <v>46176070</v>
      </c>
    </row>
    <row r="31" spans="1:2" ht="12" customHeight="1">
      <c r="A31" s="304" t="s">
        <v>236</v>
      </c>
      <c r="B31" s="305">
        <v>3500000</v>
      </c>
    </row>
    <row r="32" spans="1:2" ht="12" customHeight="1">
      <c r="A32" s="213" t="s">
        <v>800</v>
      </c>
      <c r="B32" s="303">
        <v>1348678755</v>
      </c>
    </row>
  </sheetData>
  <sheetProtection/>
  <mergeCells count="1">
    <mergeCell ref="A5:B5"/>
  </mergeCells>
  <printOptions/>
  <pageMargins left="0.69"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12.xml><?xml version="1.0" encoding="utf-8"?>
<worksheet xmlns="http://schemas.openxmlformats.org/spreadsheetml/2006/main" xmlns:r="http://schemas.openxmlformats.org/officeDocument/2006/relationships">
  <dimension ref="A1:B69"/>
  <sheetViews>
    <sheetView zoomScalePageLayoutView="0" workbookViewId="0" topLeftCell="A1">
      <selection activeCell="A25" sqref="A25:C25"/>
    </sheetView>
  </sheetViews>
  <sheetFormatPr defaultColWidth="9.140625" defaultRowHeight="12.75"/>
  <cols>
    <col min="1" max="1" width="110.7109375" style="302" customWidth="1"/>
    <col min="2" max="2" width="15.7109375" style="306" customWidth="1"/>
    <col min="3" max="16384" width="9.140625" style="302" customWidth="1"/>
  </cols>
  <sheetData>
    <row r="1" spans="1:2" s="321" customFormat="1" ht="12.75">
      <c r="A1" s="6" t="s">
        <v>986</v>
      </c>
      <c r="B1" s="216"/>
    </row>
    <row r="2" spans="1:2" s="321" customFormat="1" ht="12.75">
      <c r="A2" s="4" t="s">
        <v>987</v>
      </c>
      <c r="B2" s="219"/>
    </row>
    <row r="3" spans="1:2" s="321" customFormat="1" ht="12.75">
      <c r="A3" s="11" t="s">
        <v>1110</v>
      </c>
      <c r="B3" s="222"/>
    </row>
    <row r="4" s="321" customFormat="1" ht="12.75">
      <c r="B4" s="322"/>
    </row>
    <row r="5" spans="1:2" s="321" customFormat="1" ht="24" customHeight="1">
      <c r="A5" s="417" t="s">
        <v>709</v>
      </c>
      <c r="B5" s="420"/>
    </row>
    <row r="6" spans="1:2" s="321" customFormat="1" ht="12.75">
      <c r="A6" s="244" t="s">
        <v>826</v>
      </c>
      <c r="B6" s="225" t="s">
        <v>808</v>
      </c>
    </row>
    <row r="7" spans="1:2" ht="12.75">
      <c r="A7" s="19" t="s">
        <v>237</v>
      </c>
      <c r="B7" s="20" t="s">
        <v>991</v>
      </c>
    </row>
    <row r="8" spans="1:2" s="285" customFormat="1" ht="11.25">
      <c r="A8" s="227" t="s">
        <v>810</v>
      </c>
      <c r="B8" s="307">
        <v>927580393</v>
      </c>
    </row>
    <row r="9" spans="1:2" s="285" customFormat="1" ht="11.25">
      <c r="A9" s="227" t="s">
        <v>811</v>
      </c>
      <c r="B9" s="307">
        <v>465076872</v>
      </c>
    </row>
    <row r="10" spans="1:2" s="285" customFormat="1" ht="11.25">
      <c r="A10" s="245" t="s">
        <v>238</v>
      </c>
      <c r="B10" s="311">
        <v>443781103</v>
      </c>
    </row>
    <row r="11" spans="1:2" s="285" customFormat="1" ht="11.25">
      <c r="A11" s="228" t="s">
        <v>1246</v>
      </c>
      <c r="B11" s="308">
        <v>33400000</v>
      </c>
    </row>
    <row r="12" spans="1:2" s="285" customFormat="1" ht="11.25">
      <c r="A12" s="228" t="s">
        <v>1247</v>
      </c>
      <c r="B12" s="308">
        <v>6500000</v>
      </c>
    </row>
    <row r="13" spans="1:2" s="285" customFormat="1" ht="11.25">
      <c r="A13" s="228" t="s">
        <v>239</v>
      </c>
      <c r="B13" s="308">
        <v>11164216</v>
      </c>
    </row>
    <row r="14" spans="1:2" s="285" customFormat="1" ht="11.25">
      <c r="A14" s="228" t="s">
        <v>240</v>
      </c>
      <c r="B14" s="308">
        <v>592820</v>
      </c>
    </row>
    <row r="15" spans="1:2" s="285" customFormat="1" ht="11.25">
      <c r="A15" s="228" t="s">
        <v>241</v>
      </c>
      <c r="B15" s="308">
        <v>345771385</v>
      </c>
    </row>
    <row r="16" spans="1:2" s="285" customFormat="1" ht="11.25">
      <c r="A16" s="228" t="s">
        <v>242</v>
      </c>
      <c r="B16" s="308">
        <v>23687412</v>
      </c>
    </row>
    <row r="17" spans="1:2" s="285" customFormat="1" ht="11.25">
      <c r="A17" s="228" t="s">
        <v>243</v>
      </c>
      <c r="B17" s="308">
        <v>15001200</v>
      </c>
    </row>
    <row r="18" spans="1:2" s="285" customFormat="1" ht="11.25">
      <c r="A18" s="228" t="s">
        <v>1248</v>
      </c>
      <c r="B18" s="308">
        <v>7001200</v>
      </c>
    </row>
    <row r="19" spans="1:2" s="285" customFormat="1" ht="11.25">
      <c r="A19" s="228" t="s">
        <v>244</v>
      </c>
      <c r="B19" s="308">
        <v>1200</v>
      </c>
    </row>
    <row r="20" spans="1:2" s="285" customFormat="1" ht="11.25">
      <c r="A20" s="228" t="s">
        <v>245</v>
      </c>
      <c r="B20" s="308">
        <v>200000</v>
      </c>
    </row>
    <row r="21" spans="1:2" s="285" customFormat="1" ht="11.25">
      <c r="A21" s="228" t="s">
        <v>246</v>
      </c>
      <c r="B21" s="308">
        <v>461670</v>
      </c>
    </row>
    <row r="22" spans="1:2" s="285" customFormat="1" ht="11.25">
      <c r="A22" s="245" t="s">
        <v>247</v>
      </c>
      <c r="B22" s="311">
        <v>21295769</v>
      </c>
    </row>
    <row r="23" spans="1:2" s="285" customFormat="1" ht="11.25">
      <c r="A23" s="228" t="s">
        <v>248</v>
      </c>
      <c r="B23" s="308">
        <v>21295769</v>
      </c>
    </row>
    <row r="24" spans="1:2" s="285" customFormat="1" ht="11.25">
      <c r="A24" s="227" t="s">
        <v>812</v>
      </c>
      <c r="B24" s="307">
        <v>22612340</v>
      </c>
    </row>
    <row r="25" spans="1:2" s="285" customFormat="1" ht="11.25">
      <c r="A25" s="245" t="s">
        <v>238</v>
      </c>
      <c r="B25" s="311">
        <v>22612340</v>
      </c>
    </row>
    <row r="26" spans="1:2" s="285" customFormat="1" ht="11.25">
      <c r="A26" s="228" t="s">
        <v>249</v>
      </c>
      <c r="B26" s="308">
        <v>22072340</v>
      </c>
    </row>
    <row r="27" spans="1:2" s="285" customFormat="1" ht="11.25">
      <c r="A27" s="228" t="s">
        <v>250</v>
      </c>
      <c r="B27" s="308">
        <v>540000</v>
      </c>
    </row>
    <row r="28" spans="1:2" s="285" customFormat="1" ht="11.25">
      <c r="A28" s="227" t="s">
        <v>813</v>
      </c>
      <c r="B28" s="307">
        <v>439891181</v>
      </c>
    </row>
    <row r="29" spans="1:2" s="285" customFormat="1" ht="11.25">
      <c r="A29" s="245" t="s">
        <v>251</v>
      </c>
      <c r="B29" s="311">
        <v>4472520</v>
      </c>
    </row>
    <row r="30" spans="1:2" s="285" customFormat="1" ht="11.25">
      <c r="A30" s="228" t="s">
        <v>252</v>
      </c>
      <c r="B30" s="308">
        <v>4472520</v>
      </c>
    </row>
    <row r="31" spans="1:2" s="285" customFormat="1" ht="11.25">
      <c r="A31" s="245" t="s">
        <v>238</v>
      </c>
      <c r="B31" s="311">
        <v>435418661</v>
      </c>
    </row>
    <row r="32" spans="1:2" s="285" customFormat="1" ht="11.25">
      <c r="A32" s="228" t="s">
        <v>253</v>
      </c>
      <c r="B32" s="308">
        <v>1917110</v>
      </c>
    </row>
    <row r="33" spans="1:2" s="285" customFormat="1" ht="11.25">
      <c r="A33" s="228" t="s">
        <v>254</v>
      </c>
      <c r="B33" s="308">
        <v>148600</v>
      </c>
    </row>
    <row r="34" spans="1:2" s="285" customFormat="1" ht="11.25">
      <c r="A34" s="228" t="s">
        <v>1249</v>
      </c>
      <c r="B34" s="308">
        <v>1800</v>
      </c>
    </row>
    <row r="35" spans="1:2" s="285" customFormat="1" ht="11.25">
      <c r="A35" s="228" t="s">
        <v>1250</v>
      </c>
      <c r="B35" s="308">
        <v>571912</v>
      </c>
    </row>
    <row r="36" spans="1:2" s="285" customFormat="1" ht="11.25">
      <c r="A36" s="228" t="s">
        <v>255</v>
      </c>
      <c r="B36" s="308">
        <v>74381604</v>
      </c>
    </row>
    <row r="37" spans="1:2" s="285" customFormat="1" ht="11.25">
      <c r="A37" s="228" t="s">
        <v>256</v>
      </c>
      <c r="B37" s="308">
        <v>279100</v>
      </c>
    </row>
    <row r="38" spans="1:2" s="285" customFormat="1" ht="11.25">
      <c r="A38" s="228" t="s">
        <v>257</v>
      </c>
      <c r="B38" s="308">
        <v>834360</v>
      </c>
    </row>
    <row r="39" spans="1:2" s="285" customFormat="1" ht="11.25">
      <c r="A39" s="228" t="s">
        <v>258</v>
      </c>
      <c r="B39" s="308">
        <v>1381699</v>
      </c>
    </row>
    <row r="40" spans="1:2" s="285" customFormat="1" ht="11.25">
      <c r="A40" s="228" t="s">
        <v>259</v>
      </c>
      <c r="B40" s="308">
        <v>1172120</v>
      </c>
    </row>
    <row r="41" spans="1:2" s="285" customFormat="1" ht="11.25">
      <c r="A41" s="228" t="s">
        <v>323</v>
      </c>
      <c r="B41" s="308">
        <v>6466612</v>
      </c>
    </row>
    <row r="42" spans="1:2" s="285" customFormat="1" ht="11.25">
      <c r="A42" s="228" t="s">
        <v>324</v>
      </c>
      <c r="B42" s="308">
        <v>5000</v>
      </c>
    </row>
    <row r="43" spans="1:2" s="285" customFormat="1" ht="11.25">
      <c r="A43" s="228" t="s">
        <v>325</v>
      </c>
      <c r="B43" s="308">
        <v>1200</v>
      </c>
    </row>
    <row r="44" spans="1:2" s="285" customFormat="1" ht="11.25">
      <c r="A44" s="228" t="s">
        <v>326</v>
      </c>
      <c r="B44" s="308">
        <v>310440284</v>
      </c>
    </row>
    <row r="45" spans="1:2" s="285" customFormat="1" ht="11.25">
      <c r="A45" s="228" t="s">
        <v>2</v>
      </c>
      <c r="B45" s="308">
        <v>3403000</v>
      </c>
    </row>
    <row r="46" spans="1:2" s="285" customFormat="1" ht="11.25">
      <c r="A46" s="228" t="s">
        <v>327</v>
      </c>
      <c r="B46" s="308">
        <v>4827600</v>
      </c>
    </row>
    <row r="47" spans="1:2" s="285" customFormat="1" ht="11.25">
      <c r="A47" s="228" t="s">
        <v>328</v>
      </c>
      <c r="B47" s="308">
        <v>4800000</v>
      </c>
    </row>
    <row r="48" spans="1:2" s="285" customFormat="1" ht="11.25">
      <c r="A48" s="228" t="s">
        <v>329</v>
      </c>
      <c r="B48" s="308">
        <v>10631380</v>
      </c>
    </row>
    <row r="49" spans="1:2" s="285" customFormat="1" ht="11.25">
      <c r="A49" s="228" t="s">
        <v>330</v>
      </c>
      <c r="B49" s="308">
        <v>9326400</v>
      </c>
    </row>
    <row r="50" spans="1:2" s="285" customFormat="1" ht="11.25">
      <c r="A50" s="228" t="s">
        <v>331</v>
      </c>
      <c r="B50" s="308">
        <v>2971680</v>
      </c>
    </row>
    <row r="51" spans="1:2" s="285" customFormat="1" ht="11.25">
      <c r="A51" s="228" t="s">
        <v>332</v>
      </c>
      <c r="B51" s="308">
        <v>1857200</v>
      </c>
    </row>
    <row r="52" spans="1:2" s="285" customFormat="1" ht="11.25">
      <c r="A52" s="227" t="s">
        <v>814</v>
      </c>
      <c r="B52" s="307">
        <v>419118362</v>
      </c>
    </row>
    <row r="53" spans="1:2" s="285" customFormat="1" ht="11.25">
      <c r="A53" s="227" t="s">
        <v>815</v>
      </c>
      <c r="B53" s="307">
        <v>383954542</v>
      </c>
    </row>
    <row r="54" spans="1:2" s="285" customFormat="1" ht="11.25">
      <c r="A54" s="245" t="s">
        <v>238</v>
      </c>
      <c r="B54" s="311">
        <v>383954542</v>
      </c>
    </row>
    <row r="55" spans="1:2" s="285" customFormat="1" ht="11.25">
      <c r="A55" s="228" t="s">
        <v>333</v>
      </c>
      <c r="B55" s="308">
        <v>360166604</v>
      </c>
    </row>
    <row r="56" spans="1:2" s="285" customFormat="1" ht="11.25">
      <c r="A56" s="228" t="s">
        <v>924</v>
      </c>
      <c r="B56" s="308">
        <v>18520938</v>
      </c>
    </row>
    <row r="57" spans="1:2" s="285" customFormat="1" ht="11.25">
      <c r="A57" s="228" t="s">
        <v>925</v>
      </c>
      <c r="B57" s="308">
        <v>4230000</v>
      </c>
    </row>
    <row r="58" spans="1:2" s="285" customFormat="1" ht="11.25">
      <c r="A58" s="228" t="s">
        <v>926</v>
      </c>
      <c r="B58" s="308">
        <v>1037000</v>
      </c>
    </row>
    <row r="59" spans="1:2" s="285" customFormat="1" ht="11.25">
      <c r="A59" s="227" t="s">
        <v>816</v>
      </c>
      <c r="B59" s="307">
        <v>25800</v>
      </c>
    </row>
    <row r="60" spans="1:2" s="285" customFormat="1" ht="11.25">
      <c r="A60" s="245" t="s">
        <v>238</v>
      </c>
      <c r="B60" s="311">
        <v>25800</v>
      </c>
    </row>
    <row r="61" spans="1:2" s="285" customFormat="1" ht="11.25">
      <c r="A61" s="228" t="s">
        <v>927</v>
      </c>
      <c r="B61" s="308">
        <v>25800</v>
      </c>
    </row>
    <row r="62" spans="1:2" s="285" customFormat="1" ht="11.25">
      <c r="A62" s="227" t="s">
        <v>817</v>
      </c>
      <c r="B62" s="307">
        <v>35138020</v>
      </c>
    </row>
    <row r="63" spans="1:2" s="285" customFormat="1" ht="11.25">
      <c r="A63" s="245" t="s">
        <v>238</v>
      </c>
      <c r="B63" s="311">
        <v>35138020</v>
      </c>
    </row>
    <row r="64" spans="1:2" s="285" customFormat="1" ht="11.25">
      <c r="A64" s="228" t="s">
        <v>901</v>
      </c>
      <c r="B64" s="308">
        <v>35138020</v>
      </c>
    </row>
    <row r="65" spans="1:2" s="285" customFormat="1" ht="11.25">
      <c r="A65" s="227" t="s">
        <v>818</v>
      </c>
      <c r="B65" s="307">
        <v>1980000</v>
      </c>
    </row>
    <row r="66" spans="1:2" s="285" customFormat="1" ht="11.25">
      <c r="A66" s="227" t="s">
        <v>819</v>
      </c>
      <c r="B66" s="307">
        <v>1980000</v>
      </c>
    </row>
    <row r="67" spans="1:2" s="285" customFormat="1" ht="11.25">
      <c r="A67" s="245" t="s">
        <v>902</v>
      </c>
      <c r="B67" s="311">
        <v>1980000</v>
      </c>
    </row>
    <row r="68" spans="1:2" s="285" customFormat="1" ht="11.25">
      <c r="A68" s="228" t="s">
        <v>903</v>
      </c>
      <c r="B68" s="308">
        <v>1980000</v>
      </c>
    </row>
    <row r="69" spans="1:2" s="285" customFormat="1" ht="11.25">
      <c r="A69" s="227" t="s">
        <v>800</v>
      </c>
      <c r="B69" s="307">
        <v>1348678755</v>
      </c>
    </row>
  </sheetData>
  <sheetProtection/>
  <mergeCells count="1">
    <mergeCell ref="A5:B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13.xml><?xml version="1.0" encoding="utf-8"?>
<worksheet xmlns="http://schemas.openxmlformats.org/spreadsheetml/2006/main" xmlns:r="http://schemas.openxmlformats.org/officeDocument/2006/relationships">
  <dimension ref="A1:B862"/>
  <sheetViews>
    <sheetView zoomScalePageLayoutView="0" workbookViewId="0" topLeftCell="A1">
      <selection activeCell="A25" sqref="A25:C25"/>
    </sheetView>
  </sheetViews>
  <sheetFormatPr defaultColWidth="9.140625" defaultRowHeight="12.75"/>
  <cols>
    <col min="1" max="1" width="110.7109375" style="231" customWidth="1"/>
    <col min="2" max="2" width="15.7109375" style="286" customWidth="1"/>
    <col min="3" max="16384" width="9.140625" style="231" customWidth="1"/>
  </cols>
  <sheetData>
    <row r="1" spans="1:2" s="223" customFormat="1" ht="11.25">
      <c r="A1" s="6" t="s">
        <v>986</v>
      </c>
      <c r="B1" s="216"/>
    </row>
    <row r="2" spans="1:2" s="223" customFormat="1" ht="11.25">
      <c r="A2" s="4" t="s">
        <v>987</v>
      </c>
      <c r="B2" s="219"/>
    </row>
    <row r="3" spans="1:2" s="223" customFormat="1" ht="11.25">
      <c r="A3" s="11" t="s">
        <v>1110</v>
      </c>
      <c r="B3" s="222"/>
    </row>
    <row r="4" s="223" customFormat="1" ht="11.25">
      <c r="B4" s="225"/>
    </row>
    <row r="5" spans="1:2" s="223" customFormat="1" ht="11.25">
      <c r="A5" s="417" t="s">
        <v>71</v>
      </c>
      <c r="B5" s="420"/>
    </row>
    <row r="6" spans="1:2" s="223" customFormat="1" ht="11.25">
      <c r="A6" s="244" t="s">
        <v>826</v>
      </c>
      <c r="B6" s="225" t="s">
        <v>808</v>
      </c>
    </row>
    <row r="7" spans="1:2" ht="11.25">
      <c r="A7" s="41" t="s">
        <v>904</v>
      </c>
      <c r="B7" s="176" t="s">
        <v>991</v>
      </c>
    </row>
    <row r="8" spans="1:2" ht="11.25">
      <c r="A8" s="344" t="s">
        <v>1025</v>
      </c>
      <c r="B8" s="345">
        <v>22500000</v>
      </c>
    </row>
    <row r="9" spans="1:2" ht="11.25">
      <c r="A9" s="344" t="s">
        <v>320</v>
      </c>
      <c r="B9" s="345">
        <v>22500000</v>
      </c>
    </row>
    <row r="10" spans="1:2" ht="11.25">
      <c r="A10" s="344" t="s">
        <v>321</v>
      </c>
      <c r="B10" s="345">
        <v>22500000</v>
      </c>
    </row>
    <row r="11" spans="1:2" ht="11.25">
      <c r="A11" s="346" t="s">
        <v>1251</v>
      </c>
      <c r="B11" s="347">
        <v>21690000</v>
      </c>
    </row>
    <row r="12" spans="1:2" ht="11.25">
      <c r="A12" s="346" t="s">
        <v>1252</v>
      </c>
      <c r="B12" s="347">
        <v>15315000</v>
      </c>
    </row>
    <row r="13" spans="1:2" ht="11.25">
      <c r="A13" s="346" t="s">
        <v>1253</v>
      </c>
      <c r="B13" s="347">
        <v>14715000</v>
      </c>
    </row>
    <row r="14" spans="1:2" ht="11.25">
      <c r="A14" s="348" t="s">
        <v>1254</v>
      </c>
      <c r="B14" s="349">
        <v>15000</v>
      </c>
    </row>
    <row r="15" spans="1:2" ht="11.25">
      <c r="A15" s="348" t="s">
        <v>1255</v>
      </c>
      <c r="B15" s="349">
        <v>13000000</v>
      </c>
    </row>
    <row r="16" spans="1:2" ht="11.25">
      <c r="A16" s="348" t="s">
        <v>1256</v>
      </c>
      <c r="B16" s="349">
        <v>1500000</v>
      </c>
    </row>
    <row r="17" spans="1:2" ht="11.25">
      <c r="A17" s="348" t="s">
        <v>1257</v>
      </c>
      <c r="B17" s="349">
        <v>200000</v>
      </c>
    </row>
    <row r="18" spans="1:2" ht="11.25">
      <c r="A18" s="346" t="s">
        <v>1258</v>
      </c>
      <c r="B18" s="347">
        <v>600000</v>
      </c>
    </row>
    <row r="19" spans="1:2" ht="11.25">
      <c r="A19" s="348" t="s">
        <v>1259</v>
      </c>
      <c r="B19" s="349">
        <v>600000</v>
      </c>
    </row>
    <row r="20" spans="1:2" ht="11.25">
      <c r="A20" s="346" t="s">
        <v>1260</v>
      </c>
      <c r="B20" s="347">
        <v>6375000</v>
      </c>
    </row>
    <row r="21" spans="1:2" ht="11.25">
      <c r="A21" s="346" t="s">
        <v>1253</v>
      </c>
      <c r="B21" s="347">
        <v>6375000</v>
      </c>
    </row>
    <row r="22" spans="1:2" ht="11.25">
      <c r="A22" s="348" t="s">
        <v>1261</v>
      </c>
      <c r="B22" s="349">
        <v>50000</v>
      </c>
    </row>
    <row r="23" spans="1:2" ht="11.25">
      <c r="A23" s="348" t="s">
        <v>1262</v>
      </c>
      <c r="B23" s="349">
        <v>1140000</v>
      </c>
    </row>
    <row r="24" spans="1:2" ht="11.25">
      <c r="A24" s="348" t="s">
        <v>1263</v>
      </c>
      <c r="B24" s="349">
        <v>60000</v>
      </c>
    </row>
    <row r="25" spans="1:2" ht="11.25">
      <c r="A25" s="348" t="s">
        <v>1264</v>
      </c>
      <c r="B25" s="349">
        <v>100000</v>
      </c>
    </row>
    <row r="26" spans="1:2" ht="11.25">
      <c r="A26" s="348" t="s">
        <v>1265</v>
      </c>
      <c r="B26" s="349">
        <v>2770000</v>
      </c>
    </row>
    <row r="27" spans="1:2" ht="11.25">
      <c r="A27" s="348" t="s">
        <v>1266</v>
      </c>
      <c r="B27" s="349">
        <v>10000</v>
      </c>
    </row>
    <row r="28" spans="1:2" ht="11.25">
      <c r="A28" s="348" t="s">
        <v>1274</v>
      </c>
      <c r="B28" s="349">
        <v>120000</v>
      </c>
    </row>
    <row r="29" spans="1:2" ht="11.25">
      <c r="A29" s="348" t="s">
        <v>1267</v>
      </c>
      <c r="B29" s="349">
        <v>300000</v>
      </c>
    </row>
    <row r="30" spans="1:2" ht="11.25">
      <c r="A30" s="348" t="s">
        <v>1268</v>
      </c>
      <c r="B30" s="349">
        <v>1825000</v>
      </c>
    </row>
    <row r="31" spans="1:2" ht="11.25">
      <c r="A31" s="346" t="s">
        <v>1269</v>
      </c>
      <c r="B31" s="347">
        <v>810000</v>
      </c>
    </row>
    <row r="32" spans="1:2" ht="11.25">
      <c r="A32" s="346" t="s">
        <v>1270</v>
      </c>
      <c r="B32" s="347">
        <v>810000</v>
      </c>
    </row>
    <row r="33" spans="1:2" ht="11.25">
      <c r="A33" s="346" t="s">
        <v>1253</v>
      </c>
      <c r="B33" s="347">
        <v>810000</v>
      </c>
    </row>
    <row r="34" spans="1:2" ht="11.25">
      <c r="A34" s="348" t="s">
        <v>1271</v>
      </c>
      <c r="B34" s="349">
        <v>300000</v>
      </c>
    </row>
    <row r="35" spans="1:2" ht="11.25">
      <c r="A35" s="348" t="s">
        <v>1272</v>
      </c>
      <c r="B35" s="349">
        <v>510000</v>
      </c>
    </row>
    <row r="36" spans="1:2" ht="11.25">
      <c r="A36" s="344" t="s">
        <v>68</v>
      </c>
      <c r="B36" s="345">
        <v>1326178755</v>
      </c>
    </row>
    <row r="37" spans="1:2" ht="11.25">
      <c r="A37" s="344" t="s">
        <v>693</v>
      </c>
      <c r="B37" s="345">
        <v>8741200</v>
      </c>
    </row>
    <row r="38" spans="1:2" ht="11.25">
      <c r="A38" s="344" t="s">
        <v>694</v>
      </c>
      <c r="B38" s="345">
        <v>4930300</v>
      </c>
    </row>
    <row r="39" spans="1:2" ht="11.25">
      <c r="A39" s="346" t="s">
        <v>1251</v>
      </c>
      <c r="B39" s="347">
        <v>4855300</v>
      </c>
    </row>
    <row r="40" spans="1:2" ht="11.25">
      <c r="A40" s="346" t="s">
        <v>1252</v>
      </c>
      <c r="B40" s="347">
        <v>3751000</v>
      </c>
    </row>
    <row r="41" spans="1:2" ht="11.25">
      <c r="A41" s="346" t="s">
        <v>1253</v>
      </c>
      <c r="B41" s="347">
        <v>3490100</v>
      </c>
    </row>
    <row r="42" spans="1:2" ht="11.25">
      <c r="A42" s="348" t="s">
        <v>1254</v>
      </c>
      <c r="B42" s="349">
        <v>1700</v>
      </c>
    </row>
    <row r="43" spans="1:2" ht="11.25">
      <c r="A43" s="348" t="s">
        <v>1255</v>
      </c>
      <c r="B43" s="349">
        <v>3221000</v>
      </c>
    </row>
    <row r="44" spans="1:2" ht="11.25">
      <c r="A44" s="348" t="s">
        <v>1256</v>
      </c>
      <c r="B44" s="349">
        <v>266400</v>
      </c>
    </row>
    <row r="45" spans="1:2" ht="11.25">
      <c r="A45" s="348" t="s">
        <v>1289</v>
      </c>
      <c r="B45" s="349">
        <v>1000</v>
      </c>
    </row>
    <row r="46" spans="1:2" ht="11.25">
      <c r="A46" s="346" t="s">
        <v>1258</v>
      </c>
      <c r="B46" s="347">
        <v>260900</v>
      </c>
    </row>
    <row r="47" spans="1:2" ht="11.25">
      <c r="A47" s="348" t="s">
        <v>1259</v>
      </c>
      <c r="B47" s="349">
        <v>260900</v>
      </c>
    </row>
    <row r="48" spans="1:2" ht="11.25">
      <c r="A48" s="346" t="s">
        <v>1260</v>
      </c>
      <c r="B48" s="347">
        <v>1104300</v>
      </c>
    </row>
    <row r="49" spans="1:2" ht="11.25">
      <c r="A49" s="346" t="s">
        <v>1253</v>
      </c>
      <c r="B49" s="347">
        <v>1104300</v>
      </c>
    </row>
    <row r="50" spans="1:2" ht="11.25">
      <c r="A50" s="348" t="s">
        <v>1261</v>
      </c>
      <c r="B50" s="349">
        <v>32200</v>
      </c>
    </row>
    <row r="51" spans="1:2" ht="11.25">
      <c r="A51" s="348" t="s">
        <v>1262</v>
      </c>
      <c r="B51" s="349">
        <v>231000</v>
      </c>
    </row>
    <row r="52" spans="1:2" ht="11.25">
      <c r="A52" s="348" t="s">
        <v>1273</v>
      </c>
      <c r="B52" s="349">
        <v>5000</v>
      </c>
    </row>
    <row r="53" spans="1:2" ht="11.25">
      <c r="A53" s="348" t="s">
        <v>1276</v>
      </c>
      <c r="B53" s="349">
        <v>10000</v>
      </c>
    </row>
    <row r="54" spans="1:2" ht="11.25">
      <c r="A54" s="348" t="s">
        <v>1263</v>
      </c>
      <c r="B54" s="349">
        <v>60000</v>
      </c>
    </row>
    <row r="55" spans="1:2" ht="11.25">
      <c r="A55" s="348" t="s">
        <v>1264</v>
      </c>
      <c r="B55" s="349">
        <v>1000</v>
      </c>
    </row>
    <row r="56" spans="1:2" ht="11.25">
      <c r="A56" s="348" t="s">
        <v>1265</v>
      </c>
      <c r="B56" s="349">
        <v>677000</v>
      </c>
    </row>
    <row r="57" spans="1:2" ht="11.25">
      <c r="A57" s="348" t="s">
        <v>1266</v>
      </c>
      <c r="B57" s="349">
        <v>500</v>
      </c>
    </row>
    <row r="58" spans="1:2" ht="11.25">
      <c r="A58" s="348" t="s">
        <v>1274</v>
      </c>
      <c r="B58" s="349">
        <v>86600</v>
      </c>
    </row>
    <row r="59" spans="1:2" ht="11.25">
      <c r="A59" s="348" t="s">
        <v>1267</v>
      </c>
      <c r="B59" s="349">
        <v>1000</v>
      </c>
    </row>
    <row r="60" spans="1:2" ht="11.25">
      <c r="A60" s="346" t="s">
        <v>1269</v>
      </c>
      <c r="B60" s="347">
        <v>75000</v>
      </c>
    </row>
    <row r="61" spans="1:2" ht="11.25">
      <c r="A61" s="346" t="s">
        <v>1270</v>
      </c>
      <c r="B61" s="347">
        <v>75000</v>
      </c>
    </row>
    <row r="62" spans="1:2" ht="11.25">
      <c r="A62" s="346" t="s">
        <v>1253</v>
      </c>
      <c r="B62" s="347">
        <v>75000</v>
      </c>
    </row>
    <row r="63" spans="1:2" ht="11.25">
      <c r="A63" s="348" t="s">
        <v>1272</v>
      </c>
      <c r="B63" s="349">
        <v>75000</v>
      </c>
    </row>
    <row r="64" spans="1:2" ht="11.25">
      <c r="A64" s="344" t="s">
        <v>1350</v>
      </c>
      <c r="B64" s="345">
        <v>3810900</v>
      </c>
    </row>
    <row r="65" spans="1:2" ht="11.25">
      <c r="A65" s="346" t="s">
        <v>1251</v>
      </c>
      <c r="B65" s="347">
        <v>3716900</v>
      </c>
    </row>
    <row r="66" spans="1:2" ht="11.25">
      <c r="A66" s="346" t="s">
        <v>1260</v>
      </c>
      <c r="B66" s="347">
        <v>3716900</v>
      </c>
    </row>
    <row r="67" spans="1:2" ht="11.25">
      <c r="A67" s="346" t="s">
        <v>1253</v>
      </c>
      <c r="B67" s="347">
        <v>3716900</v>
      </c>
    </row>
    <row r="68" spans="1:2" ht="11.25">
      <c r="A68" s="348" t="s">
        <v>1261</v>
      </c>
      <c r="B68" s="349">
        <v>13800</v>
      </c>
    </row>
    <row r="69" spans="1:2" ht="11.25">
      <c r="A69" s="348" t="s">
        <v>1262</v>
      </c>
      <c r="B69" s="349">
        <v>43800</v>
      </c>
    </row>
    <row r="70" spans="1:2" ht="11.25">
      <c r="A70" s="348" t="s">
        <v>1273</v>
      </c>
      <c r="B70" s="349">
        <v>37500</v>
      </c>
    </row>
    <row r="71" spans="1:2" ht="11.25">
      <c r="A71" s="348" t="s">
        <v>1276</v>
      </c>
      <c r="B71" s="349">
        <v>55000</v>
      </c>
    </row>
    <row r="72" spans="1:2" ht="11.25">
      <c r="A72" s="348" t="s">
        <v>1263</v>
      </c>
      <c r="B72" s="349">
        <v>253200</v>
      </c>
    </row>
    <row r="73" spans="1:2" ht="11.25">
      <c r="A73" s="348" t="s">
        <v>1264</v>
      </c>
      <c r="B73" s="349">
        <v>123000</v>
      </c>
    </row>
    <row r="74" spans="1:2" ht="11.25">
      <c r="A74" s="348" t="s">
        <v>1265</v>
      </c>
      <c r="B74" s="349">
        <v>3182600</v>
      </c>
    </row>
    <row r="75" spans="1:2" ht="11.25">
      <c r="A75" s="348" t="s">
        <v>1267</v>
      </c>
      <c r="B75" s="349">
        <v>5000</v>
      </c>
    </row>
    <row r="76" spans="1:2" ht="11.25">
      <c r="A76" s="348" t="s">
        <v>1268</v>
      </c>
      <c r="B76" s="349">
        <v>3000</v>
      </c>
    </row>
    <row r="77" spans="1:2" ht="11.25">
      <c r="A77" s="346" t="s">
        <v>1269</v>
      </c>
      <c r="B77" s="347">
        <v>94000</v>
      </c>
    </row>
    <row r="78" spans="1:2" ht="11.25">
      <c r="A78" s="346" t="s">
        <v>1270</v>
      </c>
      <c r="B78" s="347">
        <v>94000</v>
      </c>
    </row>
    <row r="79" spans="1:2" ht="11.25">
      <c r="A79" s="346" t="s">
        <v>1253</v>
      </c>
      <c r="B79" s="347">
        <v>94000</v>
      </c>
    </row>
    <row r="80" spans="1:2" ht="11.25">
      <c r="A80" s="348" t="s">
        <v>1271</v>
      </c>
      <c r="B80" s="349">
        <v>55000</v>
      </c>
    </row>
    <row r="81" spans="1:2" ht="11.25">
      <c r="A81" s="348" t="s">
        <v>1272</v>
      </c>
      <c r="B81" s="349">
        <v>38000</v>
      </c>
    </row>
    <row r="82" spans="1:2" ht="11.25">
      <c r="A82" s="348" t="s">
        <v>1281</v>
      </c>
      <c r="B82" s="349">
        <v>1000</v>
      </c>
    </row>
    <row r="83" spans="1:2" ht="11.25">
      <c r="A83" s="344" t="s">
        <v>697</v>
      </c>
      <c r="B83" s="345">
        <v>679496</v>
      </c>
    </row>
    <row r="84" spans="1:2" ht="11.25">
      <c r="A84" s="344" t="s">
        <v>698</v>
      </c>
      <c r="B84" s="345">
        <v>679496</v>
      </c>
    </row>
    <row r="85" spans="1:2" ht="11.25">
      <c r="A85" s="346" t="s">
        <v>1251</v>
      </c>
      <c r="B85" s="347">
        <v>665496</v>
      </c>
    </row>
    <row r="86" spans="1:2" ht="11.25">
      <c r="A86" s="346" t="s">
        <v>1252</v>
      </c>
      <c r="B86" s="347">
        <v>555900</v>
      </c>
    </row>
    <row r="87" spans="1:2" ht="11.25">
      <c r="A87" s="346" t="s">
        <v>1253</v>
      </c>
      <c r="B87" s="347">
        <v>509800</v>
      </c>
    </row>
    <row r="88" spans="1:2" ht="11.25">
      <c r="A88" s="348" t="s">
        <v>1254</v>
      </c>
      <c r="B88" s="349">
        <v>1100</v>
      </c>
    </row>
    <row r="89" spans="1:2" ht="11.25">
      <c r="A89" s="348" t="s">
        <v>1255</v>
      </c>
      <c r="B89" s="349">
        <v>475500</v>
      </c>
    </row>
    <row r="90" spans="1:2" ht="11.25">
      <c r="A90" s="348" t="s">
        <v>1256</v>
      </c>
      <c r="B90" s="349">
        <v>32200</v>
      </c>
    </row>
    <row r="91" spans="1:2" ht="11.25">
      <c r="A91" s="348" t="s">
        <v>1289</v>
      </c>
      <c r="B91" s="349">
        <v>1000</v>
      </c>
    </row>
    <row r="92" spans="1:2" ht="11.25">
      <c r="A92" s="346" t="s">
        <v>1258</v>
      </c>
      <c r="B92" s="347">
        <v>46100</v>
      </c>
    </row>
    <row r="93" spans="1:2" ht="11.25">
      <c r="A93" s="348" t="s">
        <v>1259</v>
      </c>
      <c r="B93" s="349">
        <v>46100</v>
      </c>
    </row>
    <row r="94" spans="1:2" ht="11.25">
      <c r="A94" s="346" t="s">
        <v>1260</v>
      </c>
      <c r="B94" s="347">
        <v>109596</v>
      </c>
    </row>
    <row r="95" spans="1:2" ht="11.25">
      <c r="A95" s="346" t="s">
        <v>1253</v>
      </c>
      <c r="B95" s="347">
        <v>109596</v>
      </c>
    </row>
    <row r="96" spans="1:2" ht="11.25">
      <c r="A96" s="348" t="s">
        <v>1261</v>
      </c>
      <c r="B96" s="349">
        <v>3996</v>
      </c>
    </row>
    <row r="97" spans="1:2" ht="11.25">
      <c r="A97" s="348" t="s">
        <v>1262</v>
      </c>
      <c r="B97" s="349">
        <v>23400</v>
      </c>
    </row>
    <row r="98" spans="1:2" ht="11.25">
      <c r="A98" s="348" t="s">
        <v>1263</v>
      </c>
      <c r="B98" s="349">
        <v>9000</v>
      </c>
    </row>
    <row r="99" spans="1:2" ht="11.25">
      <c r="A99" s="348" t="s">
        <v>1264</v>
      </c>
      <c r="B99" s="349">
        <v>1000</v>
      </c>
    </row>
    <row r="100" spans="1:2" ht="11.25">
      <c r="A100" s="348" t="s">
        <v>1265</v>
      </c>
      <c r="B100" s="349">
        <v>69900</v>
      </c>
    </row>
    <row r="101" spans="1:2" ht="11.25">
      <c r="A101" s="348" t="s">
        <v>1274</v>
      </c>
      <c r="B101" s="349">
        <v>1300</v>
      </c>
    </row>
    <row r="102" spans="1:2" ht="11.25">
      <c r="A102" s="348" t="s">
        <v>1267</v>
      </c>
      <c r="B102" s="349">
        <v>1000</v>
      </c>
    </row>
    <row r="103" spans="1:2" ht="11.25">
      <c r="A103" s="346" t="s">
        <v>1269</v>
      </c>
      <c r="B103" s="347">
        <v>14000</v>
      </c>
    </row>
    <row r="104" spans="1:2" ht="11.25">
      <c r="A104" s="346" t="s">
        <v>1270</v>
      </c>
      <c r="B104" s="347">
        <v>14000</v>
      </c>
    </row>
    <row r="105" spans="1:2" ht="11.25">
      <c r="A105" s="346" t="s">
        <v>1253</v>
      </c>
      <c r="B105" s="347">
        <v>14000</v>
      </c>
    </row>
    <row r="106" spans="1:2" ht="11.25">
      <c r="A106" s="348" t="s">
        <v>1272</v>
      </c>
      <c r="B106" s="349">
        <v>14000</v>
      </c>
    </row>
    <row r="107" spans="1:2" ht="11.25">
      <c r="A107" s="344" t="s">
        <v>699</v>
      </c>
      <c r="B107" s="345">
        <v>18880000</v>
      </c>
    </row>
    <row r="108" spans="1:2" ht="11.25">
      <c r="A108" s="344" t="s">
        <v>700</v>
      </c>
      <c r="B108" s="345">
        <v>18880000</v>
      </c>
    </row>
    <row r="109" spans="1:2" ht="11.25">
      <c r="A109" s="346" t="s">
        <v>1251</v>
      </c>
      <c r="B109" s="347">
        <v>17847500</v>
      </c>
    </row>
    <row r="110" spans="1:2" ht="11.25">
      <c r="A110" s="346" t="s">
        <v>1252</v>
      </c>
      <c r="B110" s="347">
        <v>7718900</v>
      </c>
    </row>
    <row r="111" spans="1:2" ht="11.25">
      <c r="A111" s="346" t="s">
        <v>1253</v>
      </c>
      <c r="B111" s="347">
        <v>7086800</v>
      </c>
    </row>
    <row r="112" spans="1:2" ht="11.25">
      <c r="A112" s="348" t="s">
        <v>1278</v>
      </c>
      <c r="B112" s="349">
        <v>540000</v>
      </c>
    </row>
    <row r="113" spans="1:2" ht="11.25">
      <c r="A113" s="348" t="s">
        <v>1254</v>
      </c>
      <c r="B113" s="349">
        <v>800</v>
      </c>
    </row>
    <row r="114" spans="1:2" ht="11.25">
      <c r="A114" s="348" t="s">
        <v>1255</v>
      </c>
      <c r="B114" s="349">
        <v>6380000</v>
      </c>
    </row>
    <row r="115" spans="1:2" ht="11.25">
      <c r="A115" s="348" t="s">
        <v>1256</v>
      </c>
      <c r="B115" s="349">
        <v>165000</v>
      </c>
    </row>
    <row r="116" spans="1:2" ht="11.25">
      <c r="A116" s="348" t="s">
        <v>1289</v>
      </c>
      <c r="B116" s="349">
        <v>1000</v>
      </c>
    </row>
    <row r="117" spans="1:2" ht="11.25">
      <c r="A117" s="346" t="s">
        <v>1258</v>
      </c>
      <c r="B117" s="347">
        <v>632100</v>
      </c>
    </row>
    <row r="118" spans="1:2" ht="11.25">
      <c r="A118" s="348" t="s">
        <v>1259</v>
      </c>
      <c r="B118" s="349">
        <v>632100</v>
      </c>
    </row>
    <row r="119" spans="1:2" ht="11.25">
      <c r="A119" s="346" t="s">
        <v>1260</v>
      </c>
      <c r="B119" s="347">
        <v>10128600</v>
      </c>
    </row>
    <row r="120" spans="1:2" ht="11.25">
      <c r="A120" s="346" t="s">
        <v>1253</v>
      </c>
      <c r="B120" s="347">
        <v>10128600</v>
      </c>
    </row>
    <row r="121" spans="1:2" ht="11.25">
      <c r="A121" s="348" t="s">
        <v>1261</v>
      </c>
      <c r="B121" s="349">
        <v>6000</v>
      </c>
    </row>
    <row r="122" spans="1:2" ht="11.25">
      <c r="A122" s="348" t="s">
        <v>1262</v>
      </c>
      <c r="B122" s="349">
        <v>38200</v>
      </c>
    </row>
    <row r="123" spans="1:2" ht="11.25">
      <c r="A123" s="348" t="s">
        <v>1263</v>
      </c>
      <c r="B123" s="349">
        <v>21600</v>
      </c>
    </row>
    <row r="124" spans="1:2" ht="11.25">
      <c r="A124" s="348" t="s">
        <v>1264</v>
      </c>
      <c r="B124" s="349">
        <v>293600</v>
      </c>
    </row>
    <row r="125" spans="1:2" ht="11.25">
      <c r="A125" s="348" t="s">
        <v>1265</v>
      </c>
      <c r="B125" s="349">
        <v>376700</v>
      </c>
    </row>
    <row r="126" spans="1:2" ht="11.25">
      <c r="A126" s="348" t="s">
        <v>1266</v>
      </c>
      <c r="B126" s="349">
        <v>500</v>
      </c>
    </row>
    <row r="127" spans="1:2" ht="11.25">
      <c r="A127" s="348" t="s">
        <v>1274</v>
      </c>
      <c r="B127" s="349">
        <v>67000</v>
      </c>
    </row>
    <row r="128" spans="1:2" ht="11.25">
      <c r="A128" s="348" t="s">
        <v>1279</v>
      </c>
      <c r="B128" s="349">
        <v>9324000</v>
      </c>
    </row>
    <row r="129" spans="1:2" ht="11.25">
      <c r="A129" s="348" t="s">
        <v>1267</v>
      </c>
      <c r="B129" s="349">
        <v>1000</v>
      </c>
    </row>
    <row r="130" spans="1:2" ht="11.25">
      <c r="A130" s="346" t="s">
        <v>1269</v>
      </c>
      <c r="B130" s="347">
        <v>1032500</v>
      </c>
    </row>
    <row r="131" spans="1:2" ht="11.25">
      <c r="A131" s="346" t="s">
        <v>1270</v>
      </c>
      <c r="B131" s="347">
        <v>1032500</v>
      </c>
    </row>
    <row r="132" spans="1:2" ht="11.25">
      <c r="A132" s="346" t="s">
        <v>1253</v>
      </c>
      <c r="B132" s="347">
        <v>1032500</v>
      </c>
    </row>
    <row r="133" spans="1:2" ht="11.25">
      <c r="A133" s="348" t="s">
        <v>1272</v>
      </c>
      <c r="B133" s="349">
        <v>32500</v>
      </c>
    </row>
    <row r="134" spans="1:2" ht="11.25">
      <c r="A134" s="348" t="s">
        <v>1281</v>
      </c>
      <c r="B134" s="349">
        <v>1000000</v>
      </c>
    </row>
    <row r="135" spans="1:2" ht="11.25">
      <c r="A135" s="344" t="s">
        <v>702</v>
      </c>
      <c r="B135" s="345">
        <v>30000</v>
      </c>
    </row>
    <row r="136" spans="1:2" ht="11.25">
      <c r="A136" s="344" t="s">
        <v>703</v>
      </c>
      <c r="B136" s="345">
        <v>30000</v>
      </c>
    </row>
    <row r="137" spans="1:2" ht="11.25">
      <c r="A137" s="346" t="s">
        <v>1251</v>
      </c>
      <c r="B137" s="347">
        <v>30000</v>
      </c>
    </row>
    <row r="138" spans="1:2" ht="11.25">
      <c r="A138" s="346" t="s">
        <v>1252</v>
      </c>
      <c r="B138" s="347">
        <v>30000</v>
      </c>
    </row>
    <row r="139" spans="1:2" ht="11.25">
      <c r="A139" s="346" t="s">
        <v>1253</v>
      </c>
      <c r="B139" s="347">
        <v>30000</v>
      </c>
    </row>
    <row r="140" spans="1:2" ht="11.25">
      <c r="A140" s="348" t="s">
        <v>1255</v>
      </c>
      <c r="B140" s="349">
        <v>25000</v>
      </c>
    </row>
    <row r="141" spans="1:2" ht="11.25">
      <c r="A141" s="348" t="s">
        <v>1256</v>
      </c>
      <c r="B141" s="349">
        <v>5000</v>
      </c>
    </row>
    <row r="142" spans="1:2" ht="11.25">
      <c r="A142" s="344" t="s">
        <v>704</v>
      </c>
      <c r="B142" s="345">
        <v>55509120</v>
      </c>
    </row>
    <row r="143" spans="1:2" ht="11.25">
      <c r="A143" s="344" t="s">
        <v>197</v>
      </c>
      <c r="B143" s="345">
        <v>6169000</v>
      </c>
    </row>
    <row r="144" spans="1:2" ht="11.25">
      <c r="A144" s="346" t="s">
        <v>1251</v>
      </c>
      <c r="B144" s="347">
        <v>6016500</v>
      </c>
    </row>
    <row r="145" spans="1:2" ht="11.25">
      <c r="A145" s="346" t="s">
        <v>1252</v>
      </c>
      <c r="B145" s="347">
        <v>5711600</v>
      </c>
    </row>
    <row r="146" spans="1:2" ht="11.25">
      <c r="A146" s="346" t="s">
        <v>1253</v>
      </c>
      <c r="B146" s="347">
        <v>5175900</v>
      </c>
    </row>
    <row r="147" spans="1:2" ht="11.25">
      <c r="A147" s="348" t="s">
        <v>1278</v>
      </c>
      <c r="B147" s="349">
        <v>1000</v>
      </c>
    </row>
    <row r="148" spans="1:2" ht="11.25">
      <c r="A148" s="348" t="s">
        <v>1254</v>
      </c>
      <c r="B148" s="349">
        <v>1900</v>
      </c>
    </row>
    <row r="149" spans="1:2" ht="11.25">
      <c r="A149" s="348" t="s">
        <v>1255</v>
      </c>
      <c r="B149" s="349">
        <v>5050000</v>
      </c>
    </row>
    <row r="150" spans="1:2" ht="11.25">
      <c r="A150" s="348" t="s">
        <v>1256</v>
      </c>
      <c r="B150" s="349">
        <v>122000</v>
      </c>
    </row>
    <row r="151" spans="1:2" ht="11.25">
      <c r="A151" s="348" t="s">
        <v>1289</v>
      </c>
      <c r="B151" s="349">
        <v>1000</v>
      </c>
    </row>
    <row r="152" spans="1:2" ht="11.25">
      <c r="A152" s="346" t="s">
        <v>1258</v>
      </c>
      <c r="B152" s="347">
        <v>535700</v>
      </c>
    </row>
    <row r="153" spans="1:2" ht="11.25">
      <c r="A153" s="348" t="s">
        <v>1259</v>
      </c>
      <c r="B153" s="349">
        <v>535700</v>
      </c>
    </row>
    <row r="154" spans="1:2" ht="11.25">
      <c r="A154" s="346" t="s">
        <v>1260</v>
      </c>
      <c r="B154" s="347">
        <v>304900</v>
      </c>
    </row>
    <row r="155" spans="1:2" ht="11.25">
      <c r="A155" s="346" t="s">
        <v>1253</v>
      </c>
      <c r="B155" s="347">
        <v>304900</v>
      </c>
    </row>
    <row r="156" spans="1:2" ht="11.25">
      <c r="A156" s="348" t="s">
        <v>1261</v>
      </c>
      <c r="B156" s="349">
        <v>7200</v>
      </c>
    </row>
    <row r="157" spans="1:2" ht="11.25">
      <c r="A157" s="348" t="s">
        <v>1262</v>
      </c>
      <c r="B157" s="349">
        <v>22000</v>
      </c>
    </row>
    <row r="158" spans="1:2" ht="11.25">
      <c r="A158" s="348" t="s">
        <v>1263</v>
      </c>
      <c r="B158" s="349">
        <v>21600</v>
      </c>
    </row>
    <row r="159" spans="1:2" ht="11.25">
      <c r="A159" s="348" t="s">
        <v>1264</v>
      </c>
      <c r="B159" s="349">
        <v>1000</v>
      </c>
    </row>
    <row r="160" spans="1:2" ht="11.25">
      <c r="A160" s="348" t="s">
        <v>1265</v>
      </c>
      <c r="B160" s="349">
        <v>75800</v>
      </c>
    </row>
    <row r="161" spans="1:2" ht="11.25">
      <c r="A161" s="348" t="s">
        <v>1266</v>
      </c>
      <c r="B161" s="349">
        <v>600</v>
      </c>
    </row>
    <row r="162" spans="1:2" ht="11.25">
      <c r="A162" s="348" t="s">
        <v>1274</v>
      </c>
      <c r="B162" s="349">
        <v>175700</v>
      </c>
    </row>
    <row r="163" spans="1:2" ht="11.25">
      <c r="A163" s="348" t="s">
        <v>1267</v>
      </c>
      <c r="B163" s="349">
        <v>1000</v>
      </c>
    </row>
    <row r="164" spans="1:2" ht="11.25">
      <c r="A164" s="346" t="s">
        <v>1269</v>
      </c>
      <c r="B164" s="347">
        <v>152500</v>
      </c>
    </row>
    <row r="165" spans="1:2" ht="11.25">
      <c r="A165" s="346" t="s">
        <v>1270</v>
      </c>
      <c r="B165" s="347">
        <v>152500</v>
      </c>
    </row>
    <row r="166" spans="1:2" ht="11.25">
      <c r="A166" s="346" t="s">
        <v>1253</v>
      </c>
      <c r="B166" s="347">
        <v>152500</v>
      </c>
    </row>
    <row r="167" spans="1:2" ht="11.25">
      <c r="A167" s="348" t="s">
        <v>1272</v>
      </c>
      <c r="B167" s="349">
        <v>152500</v>
      </c>
    </row>
    <row r="168" spans="1:2" ht="11.25">
      <c r="A168" s="344" t="s">
        <v>198</v>
      </c>
      <c r="B168" s="345">
        <v>3164050</v>
      </c>
    </row>
    <row r="169" spans="1:2" ht="11.25">
      <c r="A169" s="346" t="s">
        <v>1251</v>
      </c>
      <c r="B169" s="347">
        <v>3082550</v>
      </c>
    </row>
    <row r="170" spans="1:2" ht="11.25">
      <c r="A170" s="346" t="s">
        <v>1252</v>
      </c>
      <c r="B170" s="347">
        <v>1130350</v>
      </c>
    </row>
    <row r="171" spans="1:2" ht="11.25">
      <c r="A171" s="346" t="s">
        <v>1253</v>
      </c>
      <c r="B171" s="347">
        <v>1063650</v>
      </c>
    </row>
    <row r="172" spans="1:2" ht="11.25">
      <c r="A172" s="348" t="s">
        <v>1254</v>
      </c>
      <c r="B172" s="349">
        <v>1100</v>
      </c>
    </row>
    <row r="173" spans="1:2" ht="11.25">
      <c r="A173" s="348" t="s">
        <v>1255</v>
      </c>
      <c r="B173" s="349">
        <v>993050</v>
      </c>
    </row>
    <row r="174" spans="1:2" ht="11.25">
      <c r="A174" s="348" t="s">
        <v>1256</v>
      </c>
      <c r="B174" s="349">
        <v>68500</v>
      </c>
    </row>
    <row r="175" spans="1:2" ht="11.25">
      <c r="A175" s="348" t="s">
        <v>1289</v>
      </c>
      <c r="B175" s="349">
        <v>1000</v>
      </c>
    </row>
    <row r="176" spans="1:2" ht="11.25">
      <c r="A176" s="346" t="s">
        <v>1258</v>
      </c>
      <c r="B176" s="347">
        <v>66700</v>
      </c>
    </row>
    <row r="177" spans="1:2" ht="11.25">
      <c r="A177" s="348" t="s">
        <v>1259</v>
      </c>
      <c r="B177" s="349">
        <v>66700</v>
      </c>
    </row>
    <row r="178" spans="1:2" ht="11.25">
      <c r="A178" s="346" t="s">
        <v>1260</v>
      </c>
      <c r="B178" s="347">
        <v>1952200</v>
      </c>
    </row>
    <row r="179" spans="1:2" ht="11.25">
      <c r="A179" s="346" t="s">
        <v>1253</v>
      </c>
      <c r="B179" s="347">
        <v>1952200</v>
      </c>
    </row>
    <row r="180" spans="1:2" ht="11.25">
      <c r="A180" s="348" t="s">
        <v>1261</v>
      </c>
      <c r="B180" s="349">
        <v>7200</v>
      </c>
    </row>
    <row r="181" spans="1:2" ht="11.25">
      <c r="A181" s="348" t="s">
        <v>1262</v>
      </c>
      <c r="B181" s="349">
        <v>100000</v>
      </c>
    </row>
    <row r="182" spans="1:2" ht="11.25">
      <c r="A182" s="348" t="s">
        <v>1263</v>
      </c>
      <c r="B182" s="349">
        <v>27000</v>
      </c>
    </row>
    <row r="183" spans="1:2" ht="11.25">
      <c r="A183" s="348" t="s">
        <v>1277</v>
      </c>
      <c r="B183" s="349">
        <v>40000</v>
      </c>
    </row>
    <row r="184" spans="1:2" ht="11.25">
      <c r="A184" s="348" t="s">
        <v>1264</v>
      </c>
      <c r="B184" s="349">
        <v>6000</v>
      </c>
    </row>
    <row r="185" spans="1:2" ht="11.25">
      <c r="A185" s="348" t="s">
        <v>1265</v>
      </c>
      <c r="B185" s="349">
        <v>1754700</v>
      </c>
    </row>
    <row r="186" spans="1:2" ht="11.25">
      <c r="A186" s="348" t="s">
        <v>1266</v>
      </c>
      <c r="B186" s="349">
        <v>1000</v>
      </c>
    </row>
    <row r="187" spans="1:2" ht="11.25">
      <c r="A187" s="348" t="s">
        <v>1274</v>
      </c>
      <c r="B187" s="349">
        <v>15300</v>
      </c>
    </row>
    <row r="188" spans="1:2" ht="11.25">
      <c r="A188" s="348" t="s">
        <v>1267</v>
      </c>
      <c r="B188" s="349">
        <v>1000</v>
      </c>
    </row>
    <row r="189" spans="1:2" ht="11.25">
      <c r="A189" s="346" t="s">
        <v>1269</v>
      </c>
      <c r="B189" s="347">
        <v>81500</v>
      </c>
    </row>
    <row r="190" spans="1:2" ht="11.25">
      <c r="A190" s="346" t="s">
        <v>1270</v>
      </c>
      <c r="B190" s="347">
        <v>81500</v>
      </c>
    </row>
    <row r="191" spans="1:2" ht="11.25">
      <c r="A191" s="346" t="s">
        <v>1253</v>
      </c>
      <c r="B191" s="347">
        <v>81500</v>
      </c>
    </row>
    <row r="192" spans="1:2" ht="11.25">
      <c r="A192" s="348" t="s">
        <v>1272</v>
      </c>
      <c r="B192" s="349">
        <v>81500</v>
      </c>
    </row>
    <row r="193" spans="1:2" ht="11.25">
      <c r="A193" s="344" t="s">
        <v>199</v>
      </c>
      <c r="B193" s="345">
        <v>46176070</v>
      </c>
    </row>
    <row r="194" spans="1:2" ht="11.25">
      <c r="A194" s="346" t="s">
        <v>1251</v>
      </c>
      <c r="B194" s="347">
        <v>46038070</v>
      </c>
    </row>
    <row r="195" spans="1:2" ht="11.25">
      <c r="A195" s="346" t="s">
        <v>1252</v>
      </c>
      <c r="B195" s="347">
        <v>40581200</v>
      </c>
    </row>
    <row r="196" spans="1:2" ht="11.25">
      <c r="A196" s="346" t="s">
        <v>1253</v>
      </c>
      <c r="B196" s="347">
        <v>40581200</v>
      </c>
    </row>
    <row r="197" spans="1:2" ht="11.25">
      <c r="A197" s="348" t="s">
        <v>1283</v>
      </c>
      <c r="B197" s="349">
        <v>33400000</v>
      </c>
    </row>
    <row r="198" spans="1:2" ht="11.25">
      <c r="A198" s="348" t="s">
        <v>1284</v>
      </c>
      <c r="B198" s="349">
        <v>6500000</v>
      </c>
    </row>
    <row r="199" spans="1:2" ht="11.25">
      <c r="A199" s="348" t="s">
        <v>1278</v>
      </c>
      <c r="B199" s="349">
        <v>41600</v>
      </c>
    </row>
    <row r="200" spans="1:2" ht="11.25">
      <c r="A200" s="348" t="s">
        <v>1254</v>
      </c>
      <c r="B200" s="349">
        <v>2600</v>
      </c>
    </row>
    <row r="201" spans="1:2" ht="11.25">
      <c r="A201" s="348" t="s">
        <v>1255</v>
      </c>
      <c r="B201" s="349">
        <v>520000</v>
      </c>
    </row>
    <row r="202" spans="1:2" ht="11.25">
      <c r="A202" s="348" t="s">
        <v>1256</v>
      </c>
      <c r="B202" s="349">
        <v>117000</v>
      </c>
    </row>
    <row r="203" spans="1:2" ht="11.25">
      <c r="A203" s="346" t="s">
        <v>1260</v>
      </c>
      <c r="B203" s="347">
        <v>5456870</v>
      </c>
    </row>
    <row r="204" spans="1:2" ht="11.25">
      <c r="A204" s="346" t="s">
        <v>1253</v>
      </c>
      <c r="B204" s="347">
        <v>5456870</v>
      </c>
    </row>
    <row r="205" spans="1:2" ht="11.25">
      <c r="A205" s="348" t="s">
        <v>1285</v>
      </c>
      <c r="B205" s="349">
        <v>1917110</v>
      </c>
    </row>
    <row r="206" spans="1:2" ht="11.25">
      <c r="A206" s="348" t="s">
        <v>1286</v>
      </c>
      <c r="B206" s="349">
        <v>600</v>
      </c>
    </row>
    <row r="207" spans="1:2" ht="11.25">
      <c r="A207" s="348" t="s">
        <v>1287</v>
      </c>
      <c r="B207" s="349">
        <v>1800</v>
      </c>
    </row>
    <row r="208" spans="1:2" ht="11.25">
      <c r="A208" s="348" t="s">
        <v>1261</v>
      </c>
      <c r="B208" s="349">
        <v>12000</v>
      </c>
    </row>
    <row r="209" spans="1:2" ht="11.25">
      <c r="A209" s="348" t="s">
        <v>1262</v>
      </c>
      <c r="B209" s="349">
        <v>151200</v>
      </c>
    </row>
    <row r="210" spans="1:2" ht="11.25">
      <c r="A210" s="348" t="s">
        <v>1263</v>
      </c>
      <c r="B210" s="349">
        <v>9600</v>
      </c>
    </row>
    <row r="211" spans="1:2" ht="11.25">
      <c r="A211" s="348" t="s">
        <v>1277</v>
      </c>
      <c r="B211" s="349">
        <v>4800</v>
      </c>
    </row>
    <row r="212" spans="1:2" ht="11.25">
      <c r="A212" s="348" t="s">
        <v>1264</v>
      </c>
      <c r="B212" s="349">
        <v>24000</v>
      </c>
    </row>
    <row r="213" spans="1:2" ht="11.25">
      <c r="A213" s="348" t="s">
        <v>1288</v>
      </c>
      <c r="B213" s="349">
        <v>1200</v>
      </c>
    </row>
    <row r="214" spans="1:2" ht="11.25">
      <c r="A214" s="348" t="s">
        <v>1265</v>
      </c>
      <c r="B214" s="349">
        <v>2821920</v>
      </c>
    </row>
    <row r="215" spans="1:2" ht="11.25">
      <c r="A215" s="348" t="s">
        <v>1266</v>
      </c>
      <c r="B215" s="349">
        <v>481800</v>
      </c>
    </row>
    <row r="216" spans="1:2" ht="11.25">
      <c r="A216" s="348" t="s">
        <v>1274</v>
      </c>
      <c r="B216" s="349">
        <v>2040</v>
      </c>
    </row>
    <row r="217" spans="1:2" ht="11.25">
      <c r="A217" s="348" t="s">
        <v>1279</v>
      </c>
      <c r="B217" s="349">
        <v>2400</v>
      </c>
    </row>
    <row r="218" spans="1:2" ht="11.25">
      <c r="A218" s="348" t="s">
        <v>1267</v>
      </c>
      <c r="B218" s="349">
        <v>25200</v>
      </c>
    </row>
    <row r="219" spans="1:2" ht="11.25">
      <c r="A219" s="348" t="s">
        <v>1268</v>
      </c>
      <c r="B219" s="349">
        <v>1200</v>
      </c>
    </row>
    <row r="220" spans="1:2" ht="11.25">
      <c r="A220" s="346" t="s">
        <v>1269</v>
      </c>
      <c r="B220" s="347">
        <v>138000</v>
      </c>
    </row>
    <row r="221" spans="1:2" ht="11.25">
      <c r="A221" s="346" t="s">
        <v>1270</v>
      </c>
      <c r="B221" s="347">
        <v>138000</v>
      </c>
    </row>
    <row r="222" spans="1:2" ht="11.25">
      <c r="A222" s="346" t="s">
        <v>1253</v>
      </c>
      <c r="B222" s="347">
        <v>138000</v>
      </c>
    </row>
    <row r="223" spans="1:2" ht="11.25">
      <c r="A223" s="348" t="s">
        <v>1271</v>
      </c>
      <c r="B223" s="349">
        <v>66000</v>
      </c>
    </row>
    <row r="224" spans="1:2" ht="11.25">
      <c r="A224" s="348" t="s">
        <v>1272</v>
      </c>
      <c r="B224" s="349">
        <v>72000</v>
      </c>
    </row>
    <row r="225" spans="1:2" ht="11.25">
      <c r="A225" s="344" t="s">
        <v>201</v>
      </c>
      <c r="B225" s="345">
        <v>24625730</v>
      </c>
    </row>
    <row r="226" spans="1:2" ht="11.25">
      <c r="A226" s="344" t="s">
        <v>202</v>
      </c>
      <c r="B226" s="345">
        <v>24625730</v>
      </c>
    </row>
    <row r="227" spans="1:2" ht="11.25">
      <c r="A227" s="346" t="s">
        <v>1251</v>
      </c>
      <c r="B227" s="347">
        <v>24433730</v>
      </c>
    </row>
    <row r="228" spans="1:2" ht="11.25">
      <c r="A228" s="346" t="s">
        <v>1252</v>
      </c>
      <c r="B228" s="347">
        <v>14902600</v>
      </c>
    </row>
    <row r="229" spans="1:2" ht="11.25">
      <c r="A229" s="346" t="s">
        <v>1253</v>
      </c>
      <c r="B229" s="347">
        <v>13565580</v>
      </c>
    </row>
    <row r="230" spans="1:2" ht="11.25">
      <c r="A230" s="348" t="s">
        <v>1278</v>
      </c>
      <c r="B230" s="349">
        <v>1000</v>
      </c>
    </row>
    <row r="231" spans="1:2" ht="11.25">
      <c r="A231" s="348" t="s">
        <v>1254</v>
      </c>
      <c r="B231" s="349">
        <v>620</v>
      </c>
    </row>
    <row r="232" spans="1:2" ht="11.25">
      <c r="A232" s="348" t="s">
        <v>1255</v>
      </c>
      <c r="B232" s="349">
        <v>13346000</v>
      </c>
    </row>
    <row r="233" spans="1:2" ht="11.25">
      <c r="A233" s="348" t="s">
        <v>1256</v>
      </c>
      <c r="B233" s="349">
        <v>92410</v>
      </c>
    </row>
    <row r="234" spans="1:2" ht="11.25">
      <c r="A234" s="348" t="s">
        <v>1289</v>
      </c>
      <c r="B234" s="349">
        <v>125550</v>
      </c>
    </row>
    <row r="235" spans="1:2" ht="11.25">
      <c r="A235" s="346" t="s">
        <v>1258</v>
      </c>
      <c r="B235" s="347">
        <v>1337020</v>
      </c>
    </row>
    <row r="236" spans="1:2" ht="11.25">
      <c r="A236" s="348" t="s">
        <v>1259</v>
      </c>
      <c r="B236" s="349">
        <v>1337020</v>
      </c>
    </row>
    <row r="237" spans="1:2" ht="11.25">
      <c r="A237" s="346" t="s">
        <v>1260</v>
      </c>
      <c r="B237" s="347">
        <v>9531130</v>
      </c>
    </row>
    <row r="238" spans="1:2" ht="11.25">
      <c r="A238" s="346" t="s">
        <v>1253</v>
      </c>
      <c r="B238" s="347">
        <v>9531130</v>
      </c>
    </row>
    <row r="239" spans="1:2" ht="11.25">
      <c r="A239" s="348" t="s">
        <v>1261</v>
      </c>
      <c r="B239" s="349">
        <v>25370</v>
      </c>
    </row>
    <row r="240" spans="1:2" ht="11.25">
      <c r="A240" s="348" t="s">
        <v>1262</v>
      </c>
      <c r="B240" s="349">
        <v>182920</v>
      </c>
    </row>
    <row r="241" spans="1:2" ht="11.25">
      <c r="A241" s="348" t="s">
        <v>1263</v>
      </c>
      <c r="B241" s="349">
        <v>30000</v>
      </c>
    </row>
    <row r="242" spans="1:2" ht="11.25">
      <c r="A242" s="348" t="s">
        <v>1277</v>
      </c>
      <c r="B242" s="349">
        <v>725000</v>
      </c>
    </row>
    <row r="243" spans="1:2" ht="11.25">
      <c r="A243" s="348" t="s">
        <v>1264</v>
      </c>
      <c r="B243" s="349">
        <v>180000</v>
      </c>
    </row>
    <row r="244" spans="1:2" ht="11.25">
      <c r="A244" s="348" t="s">
        <v>1265</v>
      </c>
      <c r="B244" s="349">
        <v>8325640</v>
      </c>
    </row>
    <row r="245" spans="1:2" ht="11.25">
      <c r="A245" s="348" t="s">
        <v>1266</v>
      </c>
      <c r="B245" s="349">
        <v>5200</v>
      </c>
    </row>
    <row r="246" spans="1:2" ht="11.25">
      <c r="A246" s="348" t="s">
        <v>1274</v>
      </c>
      <c r="B246" s="349">
        <v>48600</v>
      </c>
    </row>
    <row r="247" spans="1:2" ht="11.25">
      <c r="A247" s="348" t="s">
        <v>1267</v>
      </c>
      <c r="B247" s="349">
        <v>8400</v>
      </c>
    </row>
    <row r="248" spans="1:2" ht="11.25">
      <c r="A248" s="346" t="s">
        <v>1269</v>
      </c>
      <c r="B248" s="347">
        <v>192000</v>
      </c>
    </row>
    <row r="249" spans="1:2" ht="11.25">
      <c r="A249" s="346" t="s">
        <v>1270</v>
      </c>
      <c r="B249" s="347">
        <v>192000</v>
      </c>
    </row>
    <row r="250" spans="1:2" ht="11.25">
      <c r="A250" s="346" t="s">
        <v>1253</v>
      </c>
      <c r="B250" s="347">
        <v>192000</v>
      </c>
    </row>
    <row r="251" spans="1:2" ht="11.25">
      <c r="A251" s="348" t="s">
        <v>1272</v>
      </c>
      <c r="B251" s="349">
        <v>192000</v>
      </c>
    </row>
    <row r="252" spans="1:2" ht="11.25">
      <c r="A252" s="344" t="s">
        <v>203</v>
      </c>
      <c r="B252" s="345">
        <v>17092679</v>
      </c>
    </row>
    <row r="253" spans="1:2" ht="11.25">
      <c r="A253" s="344" t="s">
        <v>204</v>
      </c>
      <c r="B253" s="345">
        <v>14691412</v>
      </c>
    </row>
    <row r="254" spans="1:2" ht="11.25">
      <c r="A254" s="346" t="s">
        <v>1251</v>
      </c>
      <c r="B254" s="347">
        <v>14651412</v>
      </c>
    </row>
    <row r="255" spans="1:2" ht="11.25">
      <c r="A255" s="346" t="s">
        <v>1252</v>
      </c>
      <c r="B255" s="347">
        <v>13464800</v>
      </c>
    </row>
    <row r="256" spans="1:2" ht="11.25">
      <c r="A256" s="346" t="s">
        <v>1253</v>
      </c>
      <c r="B256" s="347">
        <v>12172300</v>
      </c>
    </row>
    <row r="257" spans="1:2" ht="11.25">
      <c r="A257" s="348" t="s">
        <v>1254</v>
      </c>
      <c r="B257" s="349">
        <v>800</v>
      </c>
    </row>
    <row r="258" spans="1:2" ht="11.25">
      <c r="A258" s="348" t="s">
        <v>1255</v>
      </c>
      <c r="B258" s="349">
        <v>12100000</v>
      </c>
    </row>
    <row r="259" spans="1:2" ht="11.25">
      <c r="A259" s="348" t="s">
        <v>1256</v>
      </c>
      <c r="B259" s="349">
        <v>70500</v>
      </c>
    </row>
    <row r="260" spans="1:2" ht="11.25">
      <c r="A260" s="348" t="s">
        <v>1289</v>
      </c>
      <c r="B260" s="349">
        <v>1000</v>
      </c>
    </row>
    <row r="261" spans="1:2" ht="11.25">
      <c r="A261" s="346" t="s">
        <v>1258</v>
      </c>
      <c r="B261" s="347">
        <v>1292500</v>
      </c>
    </row>
    <row r="262" spans="1:2" ht="11.25">
      <c r="A262" s="348" t="s">
        <v>1259</v>
      </c>
      <c r="B262" s="349">
        <v>1292500</v>
      </c>
    </row>
    <row r="263" spans="1:2" ht="11.25">
      <c r="A263" s="346" t="s">
        <v>1260</v>
      </c>
      <c r="B263" s="347">
        <v>1186612</v>
      </c>
    </row>
    <row r="264" spans="1:2" ht="11.25">
      <c r="A264" s="346" t="s">
        <v>1253</v>
      </c>
      <c r="B264" s="347">
        <v>1186612</v>
      </c>
    </row>
    <row r="265" spans="1:2" ht="11.25">
      <c r="A265" s="348" t="s">
        <v>1261</v>
      </c>
      <c r="B265" s="349">
        <v>5600</v>
      </c>
    </row>
    <row r="266" spans="1:2" ht="11.25">
      <c r="A266" s="348" t="s">
        <v>1262</v>
      </c>
      <c r="B266" s="349">
        <v>375600</v>
      </c>
    </row>
    <row r="267" spans="1:2" ht="11.25">
      <c r="A267" s="348" t="s">
        <v>1263</v>
      </c>
      <c r="B267" s="349">
        <v>10800</v>
      </c>
    </row>
    <row r="268" spans="1:2" ht="11.25">
      <c r="A268" s="348" t="s">
        <v>1264</v>
      </c>
      <c r="B268" s="349">
        <v>1000</v>
      </c>
    </row>
    <row r="269" spans="1:2" ht="11.25">
      <c r="A269" s="348" t="s">
        <v>1265</v>
      </c>
      <c r="B269" s="349">
        <v>754812</v>
      </c>
    </row>
    <row r="270" spans="1:2" ht="11.25">
      <c r="A270" s="348" t="s">
        <v>1266</v>
      </c>
      <c r="B270" s="349">
        <v>1000</v>
      </c>
    </row>
    <row r="271" spans="1:2" ht="11.25">
      <c r="A271" s="348" t="s">
        <v>1274</v>
      </c>
      <c r="B271" s="349">
        <v>36800</v>
      </c>
    </row>
    <row r="272" spans="1:2" ht="11.25">
      <c r="A272" s="348" t="s">
        <v>1267</v>
      </c>
      <c r="B272" s="349">
        <v>1000</v>
      </c>
    </row>
    <row r="273" spans="1:2" ht="11.25">
      <c r="A273" s="346" t="s">
        <v>1269</v>
      </c>
      <c r="B273" s="347">
        <v>40000</v>
      </c>
    </row>
    <row r="274" spans="1:2" ht="11.25">
      <c r="A274" s="346" t="s">
        <v>1270</v>
      </c>
      <c r="B274" s="347">
        <v>40000</v>
      </c>
    </row>
    <row r="275" spans="1:2" ht="11.25">
      <c r="A275" s="346" t="s">
        <v>1253</v>
      </c>
      <c r="B275" s="347">
        <v>40000</v>
      </c>
    </row>
    <row r="276" spans="1:2" ht="11.25">
      <c r="A276" s="348" t="s">
        <v>1272</v>
      </c>
      <c r="B276" s="349">
        <v>40000</v>
      </c>
    </row>
    <row r="277" spans="1:2" ht="11.25">
      <c r="A277" s="344" t="s">
        <v>206</v>
      </c>
      <c r="B277" s="345">
        <v>2401267</v>
      </c>
    </row>
    <row r="278" spans="1:2" ht="11.25">
      <c r="A278" s="346" t="s">
        <v>1251</v>
      </c>
      <c r="B278" s="347">
        <v>2290267</v>
      </c>
    </row>
    <row r="279" spans="1:2" ht="11.25">
      <c r="A279" s="346" t="s">
        <v>1252</v>
      </c>
      <c r="B279" s="347">
        <v>114900</v>
      </c>
    </row>
    <row r="280" spans="1:2" ht="11.25">
      <c r="A280" s="346" t="s">
        <v>1253</v>
      </c>
      <c r="B280" s="347">
        <v>114900</v>
      </c>
    </row>
    <row r="281" spans="1:2" ht="11.25">
      <c r="A281" s="348" t="s">
        <v>1278</v>
      </c>
      <c r="B281" s="349">
        <v>114900</v>
      </c>
    </row>
    <row r="282" spans="1:2" ht="11.25">
      <c r="A282" s="346" t="s">
        <v>1260</v>
      </c>
      <c r="B282" s="347">
        <v>2175367</v>
      </c>
    </row>
    <row r="283" spans="1:2" ht="11.25">
      <c r="A283" s="346" t="s">
        <v>1253</v>
      </c>
      <c r="B283" s="347">
        <v>2175367</v>
      </c>
    </row>
    <row r="284" spans="1:2" ht="11.25">
      <c r="A284" s="348" t="s">
        <v>1261</v>
      </c>
      <c r="B284" s="349">
        <v>10000</v>
      </c>
    </row>
    <row r="285" spans="1:2" ht="11.25">
      <c r="A285" s="348" t="s">
        <v>1262</v>
      </c>
      <c r="B285" s="349">
        <v>333267</v>
      </c>
    </row>
    <row r="286" spans="1:2" ht="11.25">
      <c r="A286" s="348" t="s">
        <v>1263</v>
      </c>
      <c r="B286" s="349">
        <v>14400</v>
      </c>
    </row>
    <row r="287" spans="1:2" ht="11.25">
      <c r="A287" s="348" t="s">
        <v>1264</v>
      </c>
      <c r="B287" s="349">
        <v>132000</v>
      </c>
    </row>
    <row r="288" spans="1:2" ht="11.25">
      <c r="A288" s="348" t="s">
        <v>1265</v>
      </c>
      <c r="B288" s="349">
        <v>1658100</v>
      </c>
    </row>
    <row r="289" spans="1:2" ht="11.25">
      <c r="A289" s="348" t="s">
        <v>1274</v>
      </c>
      <c r="B289" s="349">
        <v>27600</v>
      </c>
    </row>
    <row r="290" spans="1:2" ht="11.25">
      <c r="A290" s="346" t="s">
        <v>1269</v>
      </c>
      <c r="B290" s="347">
        <v>111000</v>
      </c>
    </row>
    <row r="291" spans="1:2" ht="11.25">
      <c r="A291" s="346" t="s">
        <v>1270</v>
      </c>
      <c r="B291" s="347">
        <v>111000</v>
      </c>
    </row>
    <row r="292" spans="1:2" ht="11.25">
      <c r="A292" s="346" t="s">
        <v>1253</v>
      </c>
      <c r="B292" s="347">
        <v>111000</v>
      </c>
    </row>
    <row r="293" spans="1:2" ht="11.25">
      <c r="A293" s="348" t="s">
        <v>1272</v>
      </c>
      <c r="B293" s="349">
        <v>111000</v>
      </c>
    </row>
    <row r="294" spans="1:2" ht="11.25">
      <c r="A294" s="344" t="s">
        <v>1351</v>
      </c>
      <c r="B294" s="345">
        <v>211746024</v>
      </c>
    </row>
    <row r="295" spans="1:2" ht="11.25">
      <c r="A295" s="344" t="s">
        <v>207</v>
      </c>
      <c r="B295" s="345">
        <v>4646000</v>
      </c>
    </row>
    <row r="296" spans="1:2" ht="11.25">
      <c r="A296" s="346" t="s">
        <v>1251</v>
      </c>
      <c r="B296" s="347">
        <v>4585500</v>
      </c>
    </row>
    <row r="297" spans="1:2" ht="11.25">
      <c r="A297" s="346" t="s">
        <v>1252</v>
      </c>
      <c r="B297" s="347">
        <v>3323300</v>
      </c>
    </row>
    <row r="298" spans="1:2" ht="11.25">
      <c r="A298" s="346" t="s">
        <v>1253</v>
      </c>
      <c r="B298" s="347">
        <v>3323200</v>
      </c>
    </row>
    <row r="299" spans="1:2" ht="11.25">
      <c r="A299" s="348" t="s">
        <v>1278</v>
      </c>
      <c r="B299" s="349">
        <v>995700</v>
      </c>
    </row>
    <row r="300" spans="1:2" ht="11.25">
      <c r="A300" s="348" t="s">
        <v>1254</v>
      </c>
      <c r="B300" s="349">
        <v>200</v>
      </c>
    </row>
    <row r="301" spans="1:2" ht="11.25">
      <c r="A301" s="348" t="s">
        <v>1255</v>
      </c>
      <c r="B301" s="349">
        <v>2094000</v>
      </c>
    </row>
    <row r="302" spans="1:2" ht="11.25">
      <c r="A302" s="348" t="s">
        <v>1256</v>
      </c>
      <c r="B302" s="349">
        <v>232300</v>
      </c>
    </row>
    <row r="303" spans="1:2" ht="11.25">
      <c r="A303" s="348" t="s">
        <v>1289</v>
      </c>
      <c r="B303" s="349">
        <v>1000</v>
      </c>
    </row>
    <row r="304" spans="1:2" ht="11.25">
      <c r="A304" s="346" t="s">
        <v>1258</v>
      </c>
      <c r="B304" s="347">
        <v>100</v>
      </c>
    </row>
    <row r="305" spans="1:2" ht="11.25">
      <c r="A305" s="348" t="s">
        <v>1259</v>
      </c>
      <c r="B305" s="349">
        <v>100</v>
      </c>
    </row>
    <row r="306" spans="1:2" ht="11.25">
      <c r="A306" s="346" t="s">
        <v>1260</v>
      </c>
      <c r="B306" s="347">
        <v>1262200</v>
      </c>
    </row>
    <row r="307" spans="1:2" ht="11.25">
      <c r="A307" s="346" t="s">
        <v>1253</v>
      </c>
      <c r="B307" s="347">
        <v>1262200</v>
      </c>
    </row>
    <row r="308" spans="1:2" ht="11.25">
      <c r="A308" s="348" t="s">
        <v>1261</v>
      </c>
      <c r="B308" s="349">
        <v>8100</v>
      </c>
    </row>
    <row r="309" spans="1:2" ht="11.25">
      <c r="A309" s="348" t="s">
        <v>1262</v>
      </c>
      <c r="B309" s="349">
        <v>217000</v>
      </c>
    </row>
    <row r="310" spans="1:2" ht="11.25">
      <c r="A310" s="348" t="s">
        <v>1276</v>
      </c>
      <c r="B310" s="349">
        <v>13000</v>
      </c>
    </row>
    <row r="311" spans="1:2" ht="11.25">
      <c r="A311" s="348" t="s">
        <v>1263</v>
      </c>
      <c r="B311" s="349">
        <v>15200</v>
      </c>
    </row>
    <row r="312" spans="1:2" ht="11.25">
      <c r="A312" s="348" t="s">
        <v>1264</v>
      </c>
      <c r="B312" s="349">
        <v>137600</v>
      </c>
    </row>
    <row r="313" spans="1:2" ht="11.25">
      <c r="A313" s="348" t="s">
        <v>1275</v>
      </c>
      <c r="B313" s="349">
        <v>5000</v>
      </c>
    </row>
    <row r="314" spans="1:2" ht="11.25">
      <c r="A314" s="348" t="s">
        <v>1265</v>
      </c>
      <c r="B314" s="349">
        <v>835000</v>
      </c>
    </row>
    <row r="315" spans="1:2" ht="11.25">
      <c r="A315" s="348" t="s">
        <v>1274</v>
      </c>
      <c r="B315" s="349">
        <v>30300</v>
      </c>
    </row>
    <row r="316" spans="1:2" ht="11.25">
      <c r="A316" s="348" t="s">
        <v>1267</v>
      </c>
      <c r="B316" s="349">
        <v>1000</v>
      </c>
    </row>
    <row r="317" spans="1:2" ht="11.25">
      <c r="A317" s="346" t="s">
        <v>1269</v>
      </c>
      <c r="B317" s="347">
        <v>60500</v>
      </c>
    </row>
    <row r="318" spans="1:2" ht="11.25">
      <c r="A318" s="346" t="s">
        <v>1270</v>
      </c>
      <c r="B318" s="347">
        <v>60500</v>
      </c>
    </row>
    <row r="319" spans="1:2" ht="11.25">
      <c r="A319" s="346" t="s">
        <v>1253</v>
      </c>
      <c r="B319" s="347">
        <v>60500</v>
      </c>
    </row>
    <row r="320" spans="1:2" ht="11.25">
      <c r="A320" s="348" t="s">
        <v>1272</v>
      </c>
      <c r="B320" s="349">
        <v>60500</v>
      </c>
    </row>
    <row r="321" spans="1:2" ht="11.25">
      <c r="A321" s="344" t="s">
        <v>69</v>
      </c>
      <c r="B321" s="345">
        <v>207100024</v>
      </c>
    </row>
    <row r="322" spans="1:2" ht="11.25">
      <c r="A322" s="346" t="s">
        <v>1251</v>
      </c>
      <c r="B322" s="347">
        <v>180848562</v>
      </c>
    </row>
    <row r="323" spans="1:2" ht="11.25">
      <c r="A323" s="346" t="s">
        <v>1252</v>
      </c>
      <c r="B323" s="347">
        <v>141597186</v>
      </c>
    </row>
    <row r="324" spans="1:2" ht="11.25">
      <c r="A324" s="346" t="s">
        <v>1253</v>
      </c>
      <c r="B324" s="347">
        <v>134021687</v>
      </c>
    </row>
    <row r="325" spans="1:2" ht="11.25">
      <c r="A325" s="348" t="s">
        <v>1278</v>
      </c>
      <c r="B325" s="349">
        <v>1893400</v>
      </c>
    </row>
    <row r="326" spans="1:2" ht="11.25">
      <c r="A326" s="348" t="s">
        <v>1254</v>
      </c>
      <c r="B326" s="349">
        <v>249600</v>
      </c>
    </row>
    <row r="327" spans="1:2" ht="11.25">
      <c r="A327" s="348" t="s">
        <v>1255</v>
      </c>
      <c r="B327" s="349">
        <v>125113035</v>
      </c>
    </row>
    <row r="328" spans="1:2" ht="11.25">
      <c r="A328" s="348" t="s">
        <v>1256</v>
      </c>
      <c r="B328" s="349">
        <v>6562552</v>
      </c>
    </row>
    <row r="329" spans="1:2" ht="11.25">
      <c r="A329" s="348" t="s">
        <v>1290</v>
      </c>
      <c r="B329" s="349">
        <v>1200</v>
      </c>
    </row>
    <row r="330" spans="1:2" ht="11.25">
      <c r="A330" s="348" t="s">
        <v>1291</v>
      </c>
      <c r="B330" s="349">
        <v>1200</v>
      </c>
    </row>
    <row r="331" spans="1:2" ht="11.25">
      <c r="A331" s="348" t="s">
        <v>1292</v>
      </c>
      <c r="B331" s="349">
        <v>1200</v>
      </c>
    </row>
    <row r="332" spans="1:2" ht="11.25">
      <c r="A332" s="348" t="s">
        <v>1289</v>
      </c>
      <c r="B332" s="349">
        <v>199500</v>
      </c>
    </row>
    <row r="333" spans="1:2" ht="11.25">
      <c r="A333" s="346" t="s">
        <v>1258</v>
      </c>
      <c r="B333" s="347">
        <v>7575499</v>
      </c>
    </row>
    <row r="334" spans="1:2" ht="11.25">
      <c r="A334" s="348" t="s">
        <v>1259</v>
      </c>
      <c r="B334" s="349">
        <v>7575499</v>
      </c>
    </row>
    <row r="335" spans="1:2" ht="11.25">
      <c r="A335" s="346" t="s">
        <v>1260</v>
      </c>
      <c r="B335" s="347">
        <v>39251376</v>
      </c>
    </row>
    <row r="336" spans="1:2" ht="11.25">
      <c r="A336" s="346" t="s">
        <v>1293</v>
      </c>
      <c r="B336" s="347">
        <v>1210000</v>
      </c>
    </row>
    <row r="337" spans="1:2" ht="11.25">
      <c r="A337" s="348" t="s">
        <v>1294</v>
      </c>
      <c r="B337" s="349">
        <v>1210000</v>
      </c>
    </row>
    <row r="338" spans="1:2" ht="11.25">
      <c r="A338" s="346" t="s">
        <v>1253</v>
      </c>
      <c r="B338" s="347">
        <v>38041376</v>
      </c>
    </row>
    <row r="339" spans="1:2" ht="11.25">
      <c r="A339" s="348" t="s">
        <v>1261</v>
      </c>
      <c r="B339" s="349">
        <v>66205</v>
      </c>
    </row>
    <row r="340" spans="1:2" ht="11.25">
      <c r="A340" s="348" t="s">
        <v>1262</v>
      </c>
      <c r="B340" s="349">
        <v>11777135</v>
      </c>
    </row>
    <row r="341" spans="1:2" ht="11.25">
      <c r="A341" s="348" t="s">
        <v>1273</v>
      </c>
      <c r="B341" s="349">
        <v>50000</v>
      </c>
    </row>
    <row r="342" spans="1:2" ht="11.25">
      <c r="A342" s="348" t="s">
        <v>1263</v>
      </c>
      <c r="B342" s="349">
        <v>162539</v>
      </c>
    </row>
    <row r="343" spans="1:2" ht="11.25">
      <c r="A343" s="348" t="s">
        <v>1277</v>
      </c>
      <c r="B343" s="349">
        <v>162000</v>
      </c>
    </row>
    <row r="344" spans="1:2" ht="11.25">
      <c r="A344" s="348" t="s">
        <v>1264</v>
      </c>
      <c r="B344" s="349">
        <v>749516</v>
      </c>
    </row>
    <row r="345" spans="1:2" ht="11.25">
      <c r="A345" s="348" t="s">
        <v>1265</v>
      </c>
      <c r="B345" s="349">
        <v>17650771</v>
      </c>
    </row>
    <row r="346" spans="1:2" ht="11.25">
      <c r="A346" s="348" t="s">
        <v>1295</v>
      </c>
      <c r="B346" s="349">
        <v>3403000</v>
      </c>
    </row>
    <row r="347" spans="1:2" ht="11.25">
      <c r="A347" s="348" t="s">
        <v>1266</v>
      </c>
      <c r="B347" s="349">
        <v>1000</v>
      </c>
    </row>
    <row r="348" spans="1:2" ht="11.25">
      <c r="A348" s="348" t="s">
        <v>1274</v>
      </c>
      <c r="B348" s="349">
        <v>4016210</v>
      </c>
    </row>
    <row r="349" spans="1:2" ht="11.25">
      <c r="A349" s="348" t="s">
        <v>1267</v>
      </c>
      <c r="B349" s="349">
        <v>2000</v>
      </c>
    </row>
    <row r="350" spans="1:2" ht="11.25">
      <c r="A350" s="348" t="s">
        <v>1268</v>
      </c>
      <c r="B350" s="349">
        <v>1000</v>
      </c>
    </row>
    <row r="351" spans="1:2" ht="11.25">
      <c r="A351" s="346" t="s">
        <v>1269</v>
      </c>
      <c r="B351" s="347">
        <v>26251462</v>
      </c>
    </row>
    <row r="352" spans="1:2" ht="11.25">
      <c r="A352" s="346" t="s">
        <v>1270</v>
      </c>
      <c r="B352" s="347">
        <v>26251462</v>
      </c>
    </row>
    <row r="353" spans="1:2" ht="11.25">
      <c r="A353" s="346" t="s">
        <v>1253</v>
      </c>
      <c r="B353" s="347">
        <v>26251462</v>
      </c>
    </row>
    <row r="354" spans="1:2" ht="11.25">
      <c r="A354" s="348" t="s">
        <v>1271</v>
      </c>
      <c r="B354" s="349">
        <v>23238000</v>
      </c>
    </row>
    <row r="355" spans="1:2" ht="11.25">
      <c r="A355" s="348" t="s">
        <v>1272</v>
      </c>
      <c r="B355" s="349">
        <v>1212462</v>
      </c>
    </row>
    <row r="356" spans="1:2" ht="11.25">
      <c r="A356" s="348" t="s">
        <v>1280</v>
      </c>
      <c r="B356" s="349">
        <v>1800000</v>
      </c>
    </row>
    <row r="357" spans="1:2" ht="11.25">
      <c r="A357" s="348" t="s">
        <v>1281</v>
      </c>
      <c r="B357" s="349">
        <v>1000</v>
      </c>
    </row>
    <row r="358" spans="1:2" ht="11.25">
      <c r="A358" s="344" t="s">
        <v>70</v>
      </c>
      <c r="B358" s="345">
        <v>510120399</v>
      </c>
    </row>
    <row r="359" spans="1:2" ht="11.25">
      <c r="A359" s="344" t="s">
        <v>84</v>
      </c>
      <c r="B359" s="345">
        <v>343884437</v>
      </c>
    </row>
    <row r="360" spans="1:2" ht="11.25">
      <c r="A360" s="346" t="s">
        <v>1251</v>
      </c>
      <c r="B360" s="347">
        <v>77157081</v>
      </c>
    </row>
    <row r="361" spans="1:2" ht="11.25">
      <c r="A361" s="346" t="s">
        <v>1252</v>
      </c>
      <c r="B361" s="347">
        <v>4962500</v>
      </c>
    </row>
    <row r="362" spans="1:2" ht="11.25">
      <c r="A362" s="346" t="s">
        <v>1253</v>
      </c>
      <c r="B362" s="347">
        <v>4570500</v>
      </c>
    </row>
    <row r="363" spans="1:2" ht="11.25">
      <c r="A363" s="348" t="s">
        <v>1254</v>
      </c>
      <c r="B363" s="349">
        <v>2100</v>
      </c>
    </row>
    <row r="364" spans="1:2" ht="11.25">
      <c r="A364" s="348" t="s">
        <v>1255</v>
      </c>
      <c r="B364" s="349">
        <v>4501350</v>
      </c>
    </row>
    <row r="365" spans="1:2" ht="11.25">
      <c r="A365" s="348" t="s">
        <v>1256</v>
      </c>
      <c r="B365" s="349">
        <v>66050</v>
      </c>
    </row>
    <row r="366" spans="1:2" ht="11.25">
      <c r="A366" s="348" t="s">
        <v>1289</v>
      </c>
      <c r="B366" s="349">
        <v>1000</v>
      </c>
    </row>
    <row r="367" spans="1:2" ht="11.25">
      <c r="A367" s="346" t="s">
        <v>1258</v>
      </c>
      <c r="B367" s="347">
        <v>392000</v>
      </c>
    </row>
    <row r="368" spans="1:2" ht="11.25">
      <c r="A368" s="348" t="s">
        <v>1259</v>
      </c>
      <c r="B368" s="349">
        <v>392000</v>
      </c>
    </row>
    <row r="369" spans="1:2" ht="11.25">
      <c r="A369" s="346" t="s">
        <v>1260</v>
      </c>
      <c r="B369" s="347">
        <v>72194581</v>
      </c>
    </row>
    <row r="370" spans="1:2" ht="11.25">
      <c r="A370" s="346" t="s">
        <v>1253</v>
      </c>
      <c r="B370" s="347">
        <v>72194581</v>
      </c>
    </row>
    <row r="371" spans="1:2" ht="11.25">
      <c r="A371" s="348" t="s">
        <v>1261</v>
      </c>
      <c r="B371" s="349">
        <v>7200</v>
      </c>
    </row>
    <row r="372" spans="1:2" ht="11.25">
      <c r="A372" s="348" t="s">
        <v>1262</v>
      </c>
      <c r="B372" s="349">
        <v>6004000</v>
      </c>
    </row>
    <row r="373" spans="1:2" ht="11.25">
      <c r="A373" s="348" t="s">
        <v>1263</v>
      </c>
      <c r="B373" s="349">
        <v>21600</v>
      </c>
    </row>
    <row r="374" spans="1:2" ht="11.25">
      <c r="A374" s="348" t="s">
        <v>1264</v>
      </c>
      <c r="B374" s="349">
        <v>5000</v>
      </c>
    </row>
    <row r="375" spans="1:2" ht="11.25">
      <c r="A375" s="348" t="s">
        <v>1265</v>
      </c>
      <c r="B375" s="349">
        <v>63565681</v>
      </c>
    </row>
    <row r="376" spans="1:2" ht="11.25">
      <c r="A376" s="348" t="s">
        <v>1266</v>
      </c>
      <c r="B376" s="349">
        <v>10000</v>
      </c>
    </row>
    <row r="377" spans="1:2" ht="11.25">
      <c r="A377" s="348" t="s">
        <v>1274</v>
      </c>
      <c r="B377" s="349">
        <v>158100</v>
      </c>
    </row>
    <row r="378" spans="1:2" ht="11.25">
      <c r="A378" s="348" t="s">
        <v>1267</v>
      </c>
      <c r="B378" s="349">
        <v>2402000</v>
      </c>
    </row>
    <row r="379" spans="1:2" ht="11.25">
      <c r="A379" s="348" t="s">
        <v>1268</v>
      </c>
      <c r="B379" s="349">
        <v>21000</v>
      </c>
    </row>
    <row r="380" spans="1:2" ht="11.25">
      <c r="A380" s="346" t="s">
        <v>1269</v>
      </c>
      <c r="B380" s="347">
        <v>266727356</v>
      </c>
    </row>
    <row r="381" spans="1:2" ht="11.25">
      <c r="A381" s="346" t="s">
        <v>1270</v>
      </c>
      <c r="B381" s="347">
        <v>266727356</v>
      </c>
    </row>
    <row r="382" spans="1:2" ht="11.25">
      <c r="A382" s="346" t="s">
        <v>1253</v>
      </c>
      <c r="B382" s="347">
        <v>266727356</v>
      </c>
    </row>
    <row r="383" spans="1:2" ht="11.25">
      <c r="A383" s="348" t="s">
        <v>1271</v>
      </c>
      <c r="B383" s="349">
        <v>264022956</v>
      </c>
    </row>
    <row r="384" spans="1:2" ht="11.25">
      <c r="A384" s="348" t="s">
        <v>1272</v>
      </c>
      <c r="B384" s="349">
        <v>272400</v>
      </c>
    </row>
    <row r="385" spans="1:2" ht="11.25">
      <c r="A385" s="348" t="s">
        <v>1280</v>
      </c>
      <c r="B385" s="349">
        <v>2401000</v>
      </c>
    </row>
    <row r="386" spans="1:2" ht="11.25">
      <c r="A386" s="348" t="s">
        <v>1281</v>
      </c>
      <c r="B386" s="349">
        <v>31000</v>
      </c>
    </row>
    <row r="387" spans="1:2" ht="11.25">
      <c r="A387" s="344" t="s">
        <v>86</v>
      </c>
      <c r="B387" s="345">
        <v>96000000</v>
      </c>
    </row>
    <row r="388" spans="1:2" ht="11.25">
      <c r="A388" s="346" t="s">
        <v>1251</v>
      </c>
      <c r="B388" s="347">
        <v>88780000</v>
      </c>
    </row>
    <row r="389" spans="1:2" ht="11.25">
      <c r="A389" s="346" t="s">
        <v>1252</v>
      </c>
      <c r="B389" s="347">
        <v>26700000</v>
      </c>
    </row>
    <row r="390" spans="1:2" ht="11.25">
      <c r="A390" s="346" t="s">
        <v>1253</v>
      </c>
      <c r="B390" s="347">
        <v>26700000</v>
      </c>
    </row>
    <row r="391" spans="1:2" ht="11.25">
      <c r="A391" s="348" t="s">
        <v>1278</v>
      </c>
      <c r="B391" s="349">
        <v>250000</v>
      </c>
    </row>
    <row r="392" spans="1:2" ht="11.25">
      <c r="A392" s="348" t="s">
        <v>1254</v>
      </c>
      <c r="B392" s="349">
        <v>50000</v>
      </c>
    </row>
    <row r="393" spans="1:2" ht="11.25">
      <c r="A393" s="348" t="s">
        <v>1255</v>
      </c>
      <c r="B393" s="349">
        <v>21400000</v>
      </c>
    </row>
    <row r="394" spans="1:2" ht="11.25">
      <c r="A394" s="348" t="s">
        <v>1256</v>
      </c>
      <c r="B394" s="349">
        <v>5000000</v>
      </c>
    </row>
    <row r="395" spans="1:2" ht="11.25">
      <c r="A395" s="346" t="s">
        <v>1260</v>
      </c>
      <c r="B395" s="347">
        <v>62080000</v>
      </c>
    </row>
    <row r="396" spans="1:2" ht="11.25">
      <c r="A396" s="346" t="s">
        <v>1253</v>
      </c>
      <c r="B396" s="347">
        <v>62080000</v>
      </c>
    </row>
    <row r="397" spans="1:2" ht="11.25">
      <c r="A397" s="348" t="s">
        <v>1261</v>
      </c>
      <c r="B397" s="349">
        <v>20000</v>
      </c>
    </row>
    <row r="398" spans="1:2" ht="11.25">
      <c r="A398" s="348" t="s">
        <v>1262</v>
      </c>
      <c r="B398" s="349">
        <v>8400000</v>
      </c>
    </row>
    <row r="399" spans="1:2" ht="11.25">
      <c r="A399" s="348" t="s">
        <v>1263</v>
      </c>
      <c r="B399" s="349">
        <v>60000</v>
      </c>
    </row>
    <row r="400" spans="1:2" ht="11.25">
      <c r="A400" s="348" t="s">
        <v>1264</v>
      </c>
      <c r="B400" s="349">
        <v>200000</v>
      </c>
    </row>
    <row r="401" spans="1:2" ht="11.25">
      <c r="A401" s="348" t="s">
        <v>1265</v>
      </c>
      <c r="B401" s="349">
        <v>52900000</v>
      </c>
    </row>
    <row r="402" spans="1:2" ht="11.25">
      <c r="A402" s="348" t="s">
        <v>1274</v>
      </c>
      <c r="B402" s="349">
        <v>500000</v>
      </c>
    </row>
    <row r="403" spans="1:2" ht="11.25">
      <c r="A403" s="346" t="s">
        <v>1269</v>
      </c>
      <c r="B403" s="347">
        <v>7220000</v>
      </c>
    </row>
    <row r="404" spans="1:2" ht="11.25">
      <c r="A404" s="346" t="s">
        <v>1270</v>
      </c>
      <c r="B404" s="347">
        <v>7220000</v>
      </c>
    </row>
    <row r="405" spans="1:2" ht="11.25">
      <c r="A405" s="346" t="s">
        <v>1253</v>
      </c>
      <c r="B405" s="347">
        <v>7220000</v>
      </c>
    </row>
    <row r="406" spans="1:2" ht="11.25">
      <c r="A406" s="348" t="s">
        <v>1271</v>
      </c>
      <c r="B406" s="349">
        <v>7220000</v>
      </c>
    </row>
    <row r="407" spans="1:2" ht="11.25">
      <c r="A407" s="344" t="s">
        <v>87</v>
      </c>
      <c r="B407" s="345">
        <v>909030</v>
      </c>
    </row>
    <row r="408" spans="1:2" ht="11.25">
      <c r="A408" s="346" t="s">
        <v>1251</v>
      </c>
      <c r="B408" s="347">
        <v>909030</v>
      </c>
    </row>
    <row r="409" spans="1:2" ht="11.25">
      <c r="A409" s="346" t="s">
        <v>1252</v>
      </c>
      <c r="B409" s="347">
        <v>896850</v>
      </c>
    </row>
    <row r="410" spans="1:2" ht="11.25">
      <c r="A410" s="346" t="s">
        <v>1253</v>
      </c>
      <c r="B410" s="347">
        <v>852800</v>
      </c>
    </row>
    <row r="411" spans="1:2" ht="11.25">
      <c r="A411" s="348" t="s">
        <v>1254</v>
      </c>
      <c r="B411" s="349">
        <v>1100</v>
      </c>
    </row>
    <row r="412" spans="1:2" ht="11.25">
      <c r="A412" s="348" t="s">
        <v>1255</v>
      </c>
      <c r="B412" s="349">
        <v>758900</v>
      </c>
    </row>
    <row r="413" spans="1:2" ht="11.25">
      <c r="A413" s="348" t="s">
        <v>1256</v>
      </c>
      <c r="B413" s="349">
        <v>91800</v>
      </c>
    </row>
    <row r="414" spans="1:2" ht="11.25">
      <c r="A414" s="348" t="s">
        <v>1289</v>
      </c>
      <c r="B414" s="349">
        <v>1000</v>
      </c>
    </row>
    <row r="415" spans="1:2" ht="11.25">
      <c r="A415" s="346" t="s">
        <v>1258</v>
      </c>
      <c r="B415" s="347">
        <v>44050</v>
      </c>
    </row>
    <row r="416" spans="1:2" ht="11.25">
      <c r="A416" s="348" t="s">
        <v>1259</v>
      </c>
      <c r="B416" s="349">
        <v>44050</v>
      </c>
    </row>
    <row r="417" spans="1:2" ht="11.25">
      <c r="A417" s="346" t="s">
        <v>1260</v>
      </c>
      <c r="B417" s="347">
        <v>12180</v>
      </c>
    </row>
    <row r="418" spans="1:2" ht="11.25">
      <c r="A418" s="346" t="s">
        <v>1253</v>
      </c>
      <c r="B418" s="347">
        <v>12180</v>
      </c>
    </row>
    <row r="419" spans="1:2" ht="11.25">
      <c r="A419" s="348" t="s">
        <v>1274</v>
      </c>
      <c r="B419" s="349">
        <v>12180</v>
      </c>
    </row>
    <row r="420" spans="1:2" ht="11.25">
      <c r="A420" s="344" t="s">
        <v>80</v>
      </c>
      <c r="B420" s="345">
        <v>19108000</v>
      </c>
    </row>
    <row r="421" spans="1:2" ht="11.25">
      <c r="A421" s="346" t="s">
        <v>1251</v>
      </c>
      <c r="B421" s="347">
        <v>18308000</v>
      </c>
    </row>
    <row r="422" spans="1:2" ht="11.25">
      <c r="A422" s="346" t="s">
        <v>1260</v>
      </c>
      <c r="B422" s="347">
        <v>18308000</v>
      </c>
    </row>
    <row r="423" spans="1:2" ht="11.25">
      <c r="A423" s="346" t="s">
        <v>1253</v>
      </c>
      <c r="B423" s="347">
        <v>18308000</v>
      </c>
    </row>
    <row r="424" spans="1:2" ht="11.25">
      <c r="A424" s="348" t="s">
        <v>1262</v>
      </c>
      <c r="B424" s="349">
        <v>204000</v>
      </c>
    </row>
    <row r="425" spans="1:2" ht="11.25">
      <c r="A425" s="348" t="s">
        <v>1265</v>
      </c>
      <c r="B425" s="349">
        <v>18104000</v>
      </c>
    </row>
    <row r="426" spans="1:2" ht="11.25">
      <c r="A426" s="346" t="s">
        <v>1269</v>
      </c>
      <c r="B426" s="347">
        <v>800000</v>
      </c>
    </row>
    <row r="427" spans="1:2" ht="11.25">
      <c r="A427" s="346" t="s">
        <v>1270</v>
      </c>
      <c r="B427" s="347">
        <v>800000</v>
      </c>
    </row>
    <row r="428" spans="1:2" ht="11.25">
      <c r="A428" s="346" t="s">
        <v>1253</v>
      </c>
      <c r="B428" s="347">
        <v>800000</v>
      </c>
    </row>
    <row r="429" spans="1:2" ht="11.25">
      <c r="A429" s="348" t="s">
        <v>1271</v>
      </c>
      <c r="B429" s="349">
        <v>800000</v>
      </c>
    </row>
    <row r="430" spans="1:2" ht="11.25">
      <c r="A430" s="344" t="s">
        <v>81</v>
      </c>
      <c r="B430" s="345">
        <v>50218932</v>
      </c>
    </row>
    <row r="431" spans="1:2" ht="11.25">
      <c r="A431" s="346" t="s">
        <v>1251</v>
      </c>
      <c r="B431" s="347">
        <v>4400910</v>
      </c>
    </row>
    <row r="432" spans="1:2" ht="11.25">
      <c r="A432" s="346" t="s">
        <v>1260</v>
      </c>
      <c r="B432" s="347">
        <v>4400910</v>
      </c>
    </row>
    <row r="433" spans="1:2" ht="11.25">
      <c r="A433" s="346" t="s">
        <v>1253</v>
      </c>
      <c r="B433" s="347">
        <v>4400910</v>
      </c>
    </row>
    <row r="434" spans="1:2" ht="11.25">
      <c r="A434" s="348" t="s">
        <v>1261</v>
      </c>
      <c r="B434" s="349">
        <v>19948</v>
      </c>
    </row>
    <row r="435" spans="1:2" ht="11.25">
      <c r="A435" s="348" t="s">
        <v>1262</v>
      </c>
      <c r="B435" s="349">
        <v>421000</v>
      </c>
    </row>
    <row r="436" spans="1:2" ht="11.25">
      <c r="A436" s="348" t="s">
        <v>1263</v>
      </c>
      <c r="B436" s="349">
        <v>45000</v>
      </c>
    </row>
    <row r="437" spans="1:2" ht="11.25">
      <c r="A437" s="348" t="s">
        <v>1277</v>
      </c>
      <c r="B437" s="349">
        <v>4000</v>
      </c>
    </row>
    <row r="438" spans="1:2" ht="11.25">
      <c r="A438" s="348" t="s">
        <v>1264</v>
      </c>
      <c r="B438" s="349">
        <v>1005312</v>
      </c>
    </row>
    <row r="439" spans="1:2" ht="11.25">
      <c r="A439" s="348" t="s">
        <v>1265</v>
      </c>
      <c r="B439" s="349">
        <v>2892650</v>
      </c>
    </row>
    <row r="440" spans="1:2" ht="11.25">
      <c r="A440" s="348" t="s">
        <v>1266</v>
      </c>
      <c r="B440" s="349">
        <v>1000</v>
      </c>
    </row>
    <row r="441" spans="1:2" ht="11.25">
      <c r="A441" s="348" t="s">
        <v>1267</v>
      </c>
      <c r="B441" s="349">
        <v>12000</v>
      </c>
    </row>
    <row r="442" spans="1:2" ht="11.25">
      <c r="A442" s="346" t="s">
        <v>1269</v>
      </c>
      <c r="B442" s="347">
        <v>45818022</v>
      </c>
    </row>
    <row r="443" spans="1:2" ht="11.25">
      <c r="A443" s="346" t="s">
        <v>1270</v>
      </c>
      <c r="B443" s="347">
        <v>45818022</v>
      </c>
    </row>
    <row r="444" spans="1:2" ht="11.25">
      <c r="A444" s="346" t="s">
        <v>1253</v>
      </c>
      <c r="B444" s="347">
        <v>45818022</v>
      </c>
    </row>
    <row r="445" spans="1:2" ht="11.25">
      <c r="A445" s="348" t="s">
        <v>1271</v>
      </c>
      <c r="B445" s="349">
        <v>45745022</v>
      </c>
    </row>
    <row r="446" spans="1:2" ht="11.25">
      <c r="A446" s="348" t="s">
        <v>1272</v>
      </c>
      <c r="B446" s="349">
        <v>72000</v>
      </c>
    </row>
    <row r="447" spans="1:2" ht="11.25">
      <c r="A447" s="348" t="s">
        <v>1281</v>
      </c>
      <c r="B447" s="349">
        <v>1000</v>
      </c>
    </row>
    <row r="448" spans="1:2" ht="11.25">
      <c r="A448" s="344" t="s">
        <v>82</v>
      </c>
      <c r="B448" s="345">
        <v>26969692</v>
      </c>
    </row>
    <row r="449" spans="1:2" ht="11.25">
      <c r="A449" s="344" t="s">
        <v>0</v>
      </c>
      <c r="B449" s="345">
        <v>6478600</v>
      </c>
    </row>
    <row r="450" spans="1:2" ht="11.25">
      <c r="A450" s="346" t="s">
        <v>1251</v>
      </c>
      <c r="B450" s="347">
        <v>6408600</v>
      </c>
    </row>
    <row r="451" spans="1:2" ht="11.25">
      <c r="A451" s="346" t="s">
        <v>1252</v>
      </c>
      <c r="B451" s="347">
        <v>4412800</v>
      </c>
    </row>
    <row r="452" spans="1:2" ht="11.25">
      <c r="A452" s="346" t="s">
        <v>1253</v>
      </c>
      <c r="B452" s="347">
        <v>4066300</v>
      </c>
    </row>
    <row r="453" spans="1:2" ht="11.25">
      <c r="A453" s="348" t="s">
        <v>1254</v>
      </c>
      <c r="B453" s="349">
        <v>17300</v>
      </c>
    </row>
    <row r="454" spans="1:2" ht="11.25">
      <c r="A454" s="348" t="s">
        <v>1255</v>
      </c>
      <c r="B454" s="349">
        <v>3758800</v>
      </c>
    </row>
    <row r="455" spans="1:2" ht="11.25">
      <c r="A455" s="348" t="s">
        <v>1256</v>
      </c>
      <c r="B455" s="349">
        <v>230200</v>
      </c>
    </row>
    <row r="456" spans="1:2" ht="11.25">
      <c r="A456" s="348" t="s">
        <v>1289</v>
      </c>
      <c r="B456" s="349">
        <v>60000</v>
      </c>
    </row>
    <row r="457" spans="1:2" ht="11.25">
      <c r="A457" s="346" t="s">
        <v>1258</v>
      </c>
      <c r="B457" s="347">
        <v>346500</v>
      </c>
    </row>
    <row r="458" spans="1:2" ht="11.25">
      <c r="A458" s="348" t="s">
        <v>1259</v>
      </c>
      <c r="B458" s="349">
        <v>346500</v>
      </c>
    </row>
    <row r="459" spans="1:2" ht="11.25">
      <c r="A459" s="346" t="s">
        <v>1260</v>
      </c>
      <c r="B459" s="347">
        <v>1995800</v>
      </c>
    </row>
    <row r="460" spans="1:2" ht="11.25">
      <c r="A460" s="346" t="s">
        <v>1253</v>
      </c>
      <c r="B460" s="347">
        <v>1995800</v>
      </c>
    </row>
    <row r="461" spans="1:2" ht="11.25">
      <c r="A461" s="348" t="s">
        <v>1261</v>
      </c>
      <c r="B461" s="349">
        <v>10360</v>
      </c>
    </row>
    <row r="462" spans="1:2" ht="11.25">
      <c r="A462" s="348" t="s">
        <v>1262</v>
      </c>
      <c r="B462" s="349">
        <v>307320</v>
      </c>
    </row>
    <row r="463" spans="1:2" ht="11.25">
      <c r="A463" s="348" t="s">
        <v>1263</v>
      </c>
      <c r="B463" s="349">
        <v>11520</v>
      </c>
    </row>
    <row r="464" spans="1:2" ht="11.25">
      <c r="A464" s="348" t="s">
        <v>1264</v>
      </c>
      <c r="B464" s="349">
        <v>74160</v>
      </c>
    </row>
    <row r="465" spans="1:2" ht="11.25">
      <c r="A465" s="348" t="s">
        <v>1265</v>
      </c>
      <c r="B465" s="349">
        <v>1387080</v>
      </c>
    </row>
    <row r="466" spans="1:2" ht="11.25">
      <c r="A466" s="348" t="s">
        <v>1266</v>
      </c>
      <c r="B466" s="349">
        <v>3000</v>
      </c>
    </row>
    <row r="467" spans="1:2" ht="11.25">
      <c r="A467" s="348" t="s">
        <v>1274</v>
      </c>
      <c r="B467" s="349">
        <v>198500</v>
      </c>
    </row>
    <row r="468" spans="1:2" ht="11.25">
      <c r="A468" s="348" t="s">
        <v>1267</v>
      </c>
      <c r="B468" s="349">
        <v>2860</v>
      </c>
    </row>
    <row r="469" spans="1:2" ht="11.25">
      <c r="A469" s="348" t="s">
        <v>1268</v>
      </c>
      <c r="B469" s="349">
        <v>1000</v>
      </c>
    </row>
    <row r="470" spans="1:2" ht="11.25">
      <c r="A470" s="346" t="s">
        <v>1269</v>
      </c>
      <c r="B470" s="347">
        <v>70000</v>
      </c>
    </row>
    <row r="471" spans="1:2" ht="11.25">
      <c r="A471" s="346" t="s">
        <v>1270</v>
      </c>
      <c r="B471" s="347">
        <v>70000</v>
      </c>
    </row>
    <row r="472" spans="1:2" ht="11.25">
      <c r="A472" s="346" t="s">
        <v>1253</v>
      </c>
      <c r="B472" s="347">
        <v>70000</v>
      </c>
    </row>
    <row r="473" spans="1:2" ht="11.25">
      <c r="A473" s="348" t="s">
        <v>1272</v>
      </c>
      <c r="B473" s="349">
        <v>69000</v>
      </c>
    </row>
    <row r="474" spans="1:2" ht="11.25">
      <c r="A474" s="348" t="s">
        <v>1281</v>
      </c>
      <c r="B474" s="349">
        <v>1000</v>
      </c>
    </row>
    <row r="475" spans="1:2" ht="11.25">
      <c r="A475" s="344" t="s">
        <v>89</v>
      </c>
      <c r="B475" s="345">
        <v>18144976</v>
      </c>
    </row>
    <row r="476" spans="1:2" ht="11.25">
      <c r="A476" s="346" t="s">
        <v>1251</v>
      </c>
      <c r="B476" s="347">
        <v>16839096</v>
      </c>
    </row>
    <row r="477" spans="1:2" ht="11.25">
      <c r="A477" s="346" t="s">
        <v>1252</v>
      </c>
      <c r="B477" s="347">
        <v>8213316</v>
      </c>
    </row>
    <row r="478" spans="1:2" ht="11.25">
      <c r="A478" s="346" t="s">
        <v>1253</v>
      </c>
      <c r="B478" s="347">
        <v>8213316</v>
      </c>
    </row>
    <row r="479" spans="1:2" ht="11.25">
      <c r="A479" s="348" t="s">
        <v>1278</v>
      </c>
      <c r="B479" s="349">
        <v>6939896</v>
      </c>
    </row>
    <row r="480" spans="1:2" ht="11.25">
      <c r="A480" s="348" t="s">
        <v>1256</v>
      </c>
      <c r="B480" s="349">
        <v>1273420</v>
      </c>
    </row>
    <row r="481" spans="1:2" ht="11.25">
      <c r="A481" s="346" t="s">
        <v>1260</v>
      </c>
      <c r="B481" s="347">
        <v>8625780</v>
      </c>
    </row>
    <row r="482" spans="1:2" ht="11.25">
      <c r="A482" s="346" t="s">
        <v>1293</v>
      </c>
      <c r="B482" s="347">
        <v>2042520</v>
      </c>
    </row>
    <row r="483" spans="1:2" ht="11.25">
      <c r="A483" s="348" t="s">
        <v>1294</v>
      </c>
      <c r="B483" s="349">
        <v>2042520</v>
      </c>
    </row>
    <row r="484" spans="1:2" ht="11.25">
      <c r="A484" s="346" t="s">
        <v>1253</v>
      </c>
      <c r="B484" s="347">
        <v>6583260</v>
      </c>
    </row>
    <row r="485" spans="1:2" ht="11.25">
      <c r="A485" s="348" t="s">
        <v>1261</v>
      </c>
      <c r="B485" s="349">
        <v>46280</v>
      </c>
    </row>
    <row r="486" spans="1:2" ht="11.25">
      <c r="A486" s="348" t="s">
        <v>1262</v>
      </c>
      <c r="B486" s="349">
        <v>3717348</v>
      </c>
    </row>
    <row r="487" spans="1:2" ht="11.25">
      <c r="A487" s="348" t="s">
        <v>1276</v>
      </c>
      <c r="B487" s="349">
        <v>440960</v>
      </c>
    </row>
    <row r="488" spans="1:2" ht="11.25">
      <c r="A488" s="348" t="s">
        <v>1263</v>
      </c>
      <c r="B488" s="349">
        <v>15000</v>
      </c>
    </row>
    <row r="489" spans="1:2" ht="11.25">
      <c r="A489" s="348" t="s">
        <v>1264</v>
      </c>
      <c r="B489" s="349">
        <v>505844</v>
      </c>
    </row>
    <row r="490" spans="1:2" ht="11.25">
      <c r="A490" s="348" t="s">
        <v>1265</v>
      </c>
      <c r="B490" s="349">
        <v>1824528</v>
      </c>
    </row>
    <row r="491" spans="1:2" ht="11.25">
      <c r="A491" s="348" t="s">
        <v>1267</v>
      </c>
      <c r="B491" s="349">
        <v>31300</v>
      </c>
    </row>
    <row r="492" spans="1:2" ht="11.25">
      <c r="A492" s="348" t="s">
        <v>1268</v>
      </c>
      <c r="B492" s="349">
        <v>2000</v>
      </c>
    </row>
    <row r="493" spans="1:2" ht="11.25">
      <c r="A493" s="346" t="s">
        <v>1269</v>
      </c>
      <c r="B493" s="347">
        <v>1305880</v>
      </c>
    </row>
    <row r="494" spans="1:2" ht="11.25">
      <c r="A494" s="346" t="s">
        <v>1270</v>
      </c>
      <c r="B494" s="347">
        <v>1305880</v>
      </c>
    </row>
    <row r="495" spans="1:2" ht="11.25">
      <c r="A495" s="346" t="s">
        <v>1253</v>
      </c>
      <c r="B495" s="347">
        <v>1305880</v>
      </c>
    </row>
    <row r="496" spans="1:2" ht="11.25">
      <c r="A496" s="348" t="s">
        <v>1271</v>
      </c>
      <c r="B496" s="349">
        <v>1113200</v>
      </c>
    </row>
    <row r="497" spans="1:2" ht="11.25">
      <c r="A497" s="348" t="s">
        <v>1272</v>
      </c>
      <c r="B497" s="349">
        <v>179680</v>
      </c>
    </row>
    <row r="498" spans="1:2" ht="11.25">
      <c r="A498" s="348" t="s">
        <v>1280</v>
      </c>
      <c r="B498" s="349">
        <v>11000</v>
      </c>
    </row>
    <row r="499" spans="1:2" ht="11.25">
      <c r="A499" s="348" t="s">
        <v>1281</v>
      </c>
      <c r="B499" s="349">
        <v>2000</v>
      </c>
    </row>
    <row r="500" spans="1:2" ht="11.25">
      <c r="A500" s="344" t="s">
        <v>90</v>
      </c>
      <c r="B500" s="345">
        <v>1734316</v>
      </c>
    </row>
    <row r="501" spans="1:2" ht="11.25">
      <c r="A501" s="346" t="s">
        <v>1251</v>
      </c>
      <c r="B501" s="347">
        <v>1709060</v>
      </c>
    </row>
    <row r="502" spans="1:2" ht="11.25">
      <c r="A502" s="346" t="s">
        <v>1252</v>
      </c>
      <c r="B502" s="347">
        <v>59480</v>
      </c>
    </row>
    <row r="503" spans="1:2" ht="11.25">
      <c r="A503" s="346" t="s">
        <v>1253</v>
      </c>
      <c r="B503" s="347">
        <v>59480</v>
      </c>
    </row>
    <row r="504" spans="1:2" ht="11.25">
      <c r="A504" s="348" t="s">
        <v>1278</v>
      </c>
      <c r="B504" s="349">
        <v>20000</v>
      </c>
    </row>
    <row r="505" spans="1:2" ht="11.25">
      <c r="A505" s="348" t="s">
        <v>1256</v>
      </c>
      <c r="B505" s="349">
        <v>39480</v>
      </c>
    </row>
    <row r="506" spans="1:2" ht="11.25">
      <c r="A506" s="346" t="s">
        <v>1260</v>
      </c>
      <c r="B506" s="347">
        <v>1649580</v>
      </c>
    </row>
    <row r="507" spans="1:2" ht="11.25">
      <c r="A507" s="346" t="s">
        <v>1293</v>
      </c>
      <c r="B507" s="347">
        <v>1100000</v>
      </c>
    </row>
    <row r="508" spans="1:2" ht="11.25">
      <c r="A508" s="348" t="s">
        <v>1294</v>
      </c>
      <c r="B508" s="349">
        <v>1100000</v>
      </c>
    </row>
    <row r="509" spans="1:2" ht="11.25">
      <c r="A509" s="346" t="s">
        <v>1253</v>
      </c>
      <c r="B509" s="347">
        <v>549580</v>
      </c>
    </row>
    <row r="510" spans="1:2" ht="11.25">
      <c r="A510" s="348" t="s">
        <v>1261</v>
      </c>
      <c r="B510" s="349">
        <v>25000</v>
      </c>
    </row>
    <row r="511" spans="1:2" ht="11.25">
      <c r="A511" s="348" t="s">
        <v>1262</v>
      </c>
      <c r="B511" s="349">
        <v>180960</v>
      </c>
    </row>
    <row r="512" spans="1:2" ht="11.25">
      <c r="A512" s="348" t="s">
        <v>1263</v>
      </c>
      <c r="B512" s="349">
        <v>20000</v>
      </c>
    </row>
    <row r="513" spans="1:2" ht="11.25">
      <c r="A513" s="348" t="s">
        <v>1264</v>
      </c>
      <c r="B513" s="349">
        <v>30960</v>
      </c>
    </row>
    <row r="514" spans="1:2" ht="11.25">
      <c r="A514" s="348" t="s">
        <v>1265</v>
      </c>
      <c r="B514" s="349">
        <v>264960</v>
      </c>
    </row>
    <row r="515" spans="1:2" ht="11.25">
      <c r="A515" s="348" t="s">
        <v>1267</v>
      </c>
      <c r="B515" s="349">
        <v>27700</v>
      </c>
    </row>
    <row r="516" spans="1:2" ht="11.25">
      <c r="A516" s="346" t="s">
        <v>1269</v>
      </c>
      <c r="B516" s="347">
        <v>25256</v>
      </c>
    </row>
    <row r="517" spans="1:2" ht="11.25">
      <c r="A517" s="346" t="s">
        <v>1270</v>
      </c>
      <c r="B517" s="347">
        <v>25256</v>
      </c>
    </row>
    <row r="518" spans="1:2" ht="11.25">
      <c r="A518" s="346" t="s">
        <v>1253</v>
      </c>
      <c r="B518" s="347">
        <v>25256</v>
      </c>
    </row>
    <row r="519" spans="1:2" ht="11.25">
      <c r="A519" s="348" t="s">
        <v>1272</v>
      </c>
      <c r="B519" s="349">
        <v>25256</v>
      </c>
    </row>
    <row r="520" spans="1:2" ht="11.25">
      <c r="A520" s="344" t="s">
        <v>91</v>
      </c>
      <c r="B520" s="345">
        <v>153000</v>
      </c>
    </row>
    <row r="521" spans="1:2" ht="11.25">
      <c r="A521" s="346" t="s">
        <v>1251</v>
      </c>
      <c r="B521" s="347">
        <v>135000</v>
      </c>
    </row>
    <row r="522" spans="1:2" ht="11.25">
      <c r="A522" s="346" t="s">
        <v>1260</v>
      </c>
      <c r="B522" s="347">
        <v>135000</v>
      </c>
    </row>
    <row r="523" spans="1:2" ht="11.25">
      <c r="A523" s="346" t="s">
        <v>1293</v>
      </c>
      <c r="B523" s="347">
        <v>60000</v>
      </c>
    </row>
    <row r="524" spans="1:2" ht="11.25">
      <c r="A524" s="348" t="s">
        <v>1294</v>
      </c>
      <c r="B524" s="349">
        <v>60000</v>
      </c>
    </row>
    <row r="525" spans="1:2" ht="11.25">
      <c r="A525" s="346" t="s">
        <v>1253</v>
      </c>
      <c r="B525" s="347">
        <v>75000</v>
      </c>
    </row>
    <row r="526" spans="1:2" ht="11.25">
      <c r="A526" s="348" t="s">
        <v>1262</v>
      </c>
      <c r="B526" s="349">
        <v>15000</v>
      </c>
    </row>
    <row r="527" spans="1:2" ht="11.25">
      <c r="A527" s="348" t="s">
        <v>1265</v>
      </c>
      <c r="B527" s="349">
        <v>45000</v>
      </c>
    </row>
    <row r="528" spans="1:2" ht="11.25">
      <c r="A528" s="348" t="s">
        <v>1267</v>
      </c>
      <c r="B528" s="349">
        <v>15000</v>
      </c>
    </row>
    <row r="529" spans="1:2" ht="11.25">
      <c r="A529" s="346" t="s">
        <v>1269</v>
      </c>
      <c r="B529" s="347">
        <v>18000</v>
      </c>
    </row>
    <row r="530" spans="1:2" ht="11.25">
      <c r="A530" s="346" t="s">
        <v>1270</v>
      </c>
      <c r="B530" s="347">
        <v>18000</v>
      </c>
    </row>
    <row r="531" spans="1:2" ht="11.25">
      <c r="A531" s="346" t="s">
        <v>1253</v>
      </c>
      <c r="B531" s="347">
        <v>18000</v>
      </c>
    </row>
    <row r="532" spans="1:2" ht="11.25">
      <c r="A532" s="348" t="s">
        <v>1272</v>
      </c>
      <c r="B532" s="349">
        <v>18000</v>
      </c>
    </row>
    <row r="533" spans="1:2" ht="11.25">
      <c r="A533" s="344" t="s">
        <v>92</v>
      </c>
      <c r="B533" s="345">
        <v>156800</v>
      </c>
    </row>
    <row r="534" spans="1:2" ht="11.25">
      <c r="A534" s="346" t="s">
        <v>1251</v>
      </c>
      <c r="B534" s="347">
        <v>139800</v>
      </c>
    </row>
    <row r="535" spans="1:2" ht="11.25">
      <c r="A535" s="346" t="s">
        <v>1260</v>
      </c>
      <c r="B535" s="347">
        <v>139800</v>
      </c>
    </row>
    <row r="536" spans="1:2" ht="11.25">
      <c r="A536" s="346" t="s">
        <v>1293</v>
      </c>
      <c r="B536" s="347">
        <v>60000</v>
      </c>
    </row>
    <row r="537" spans="1:2" ht="11.25">
      <c r="A537" s="348" t="s">
        <v>1294</v>
      </c>
      <c r="B537" s="349">
        <v>60000</v>
      </c>
    </row>
    <row r="538" spans="1:2" ht="11.25">
      <c r="A538" s="346" t="s">
        <v>1253</v>
      </c>
      <c r="B538" s="347">
        <v>79800</v>
      </c>
    </row>
    <row r="539" spans="1:2" ht="11.25">
      <c r="A539" s="348" t="s">
        <v>1262</v>
      </c>
      <c r="B539" s="349">
        <v>18000</v>
      </c>
    </row>
    <row r="540" spans="1:2" ht="11.25">
      <c r="A540" s="348" t="s">
        <v>1265</v>
      </c>
      <c r="B540" s="349">
        <v>46800</v>
      </c>
    </row>
    <row r="541" spans="1:2" ht="11.25">
      <c r="A541" s="348" t="s">
        <v>1267</v>
      </c>
      <c r="B541" s="349">
        <v>15000</v>
      </c>
    </row>
    <row r="542" spans="1:2" ht="11.25">
      <c r="A542" s="346" t="s">
        <v>1269</v>
      </c>
      <c r="B542" s="347">
        <v>17000</v>
      </c>
    </row>
    <row r="543" spans="1:2" ht="11.25">
      <c r="A543" s="346" t="s">
        <v>1270</v>
      </c>
      <c r="B543" s="347">
        <v>17000</v>
      </c>
    </row>
    <row r="544" spans="1:2" ht="11.25">
      <c r="A544" s="346" t="s">
        <v>1253</v>
      </c>
      <c r="B544" s="347">
        <v>17000</v>
      </c>
    </row>
    <row r="545" spans="1:2" ht="11.25">
      <c r="A545" s="348" t="s">
        <v>1272</v>
      </c>
      <c r="B545" s="349">
        <v>15000</v>
      </c>
    </row>
    <row r="546" spans="1:2" ht="11.25">
      <c r="A546" s="348" t="s">
        <v>1280</v>
      </c>
      <c r="B546" s="349">
        <v>2000</v>
      </c>
    </row>
    <row r="547" spans="1:2" ht="11.25">
      <c r="A547" s="344" t="s">
        <v>93</v>
      </c>
      <c r="B547" s="345">
        <v>302000</v>
      </c>
    </row>
    <row r="548" spans="1:2" ht="11.25">
      <c r="A548" s="346" t="s">
        <v>1251</v>
      </c>
      <c r="B548" s="347">
        <v>120000</v>
      </c>
    </row>
    <row r="549" spans="1:2" ht="11.25">
      <c r="A549" s="346" t="s">
        <v>1260</v>
      </c>
      <c r="B549" s="347">
        <v>120000</v>
      </c>
    </row>
    <row r="550" spans="1:2" ht="11.25">
      <c r="A550" s="346" t="s">
        <v>1253</v>
      </c>
      <c r="B550" s="347">
        <v>120000</v>
      </c>
    </row>
    <row r="551" spans="1:2" ht="11.25">
      <c r="A551" s="348" t="s">
        <v>1265</v>
      </c>
      <c r="B551" s="349">
        <v>120000</v>
      </c>
    </row>
    <row r="552" spans="1:2" ht="11.25">
      <c r="A552" s="346" t="s">
        <v>1269</v>
      </c>
      <c r="B552" s="347">
        <v>182000</v>
      </c>
    </row>
    <row r="553" spans="1:2" ht="11.25">
      <c r="A553" s="346" t="s">
        <v>1270</v>
      </c>
      <c r="B553" s="347">
        <v>182000</v>
      </c>
    </row>
    <row r="554" spans="1:2" ht="11.25">
      <c r="A554" s="346" t="s">
        <v>1253</v>
      </c>
      <c r="B554" s="347">
        <v>182000</v>
      </c>
    </row>
    <row r="555" spans="1:2" ht="11.25">
      <c r="A555" s="348" t="s">
        <v>1271</v>
      </c>
      <c r="B555" s="349">
        <v>120000</v>
      </c>
    </row>
    <row r="556" spans="1:2" ht="11.25">
      <c r="A556" s="348" t="s">
        <v>1272</v>
      </c>
      <c r="B556" s="349">
        <v>60000</v>
      </c>
    </row>
    <row r="557" spans="1:2" ht="11.25">
      <c r="A557" s="348" t="s">
        <v>1280</v>
      </c>
      <c r="B557" s="349">
        <v>2000</v>
      </c>
    </row>
    <row r="558" spans="1:2" ht="11.25">
      <c r="A558" s="344" t="s">
        <v>94</v>
      </c>
      <c r="B558" s="345">
        <v>4475600</v>
      </c>
    </row>
    <row r="559" spans="1:2" ht="11.25">
      <c r="A559" s="344" t="s">
        <v>95</v>
      </c>
      <c r="B559" s="345">
        <v>1655800</v>
      </c>
    </row>
    <row r="560" spans="1:2" ht="11.25">
      <c r="A560" s="346" t="s">
        <v>1251</v>
      </c>
      <c r="B560" s="347">
        <v>1630300</v>
      </c>
    </row>
    <row r="561" spans="1:2" ht="11.25">
      <c r="A561" s="346" t="s">
        <v>1252</v>
      </c>
      <c r="B561" s="347">
        <v>1215400</v>
      </c>
    </row>
    <row r="562" spans="1:2" ht="11.25">
      <c r="A562" s="346" t="s">
        <v>1253</v>
      </c>
      <c r="B562" s="347">
        <v>1128300</v>
      </c>
    </row>
    <row r="563" spans="1:2" ht="11.25">
      <c r="A563" s="348" t="s">
        <v>1254</v>
      </c>
      <c r="B563" s="349">
        <v>3400</v>
      </c>
    </row>
    <row r="564" spans="1:2" ht="11.25">
      <c r="A564" s="348" t="s">
        <v>1255</v>
      </c>
      <c r="B564" s="349">
        <v>1049000</v>
      </c>
    </row>
    <row r="565" spans="1:2" ht="11.25">
      <c r="A565" s="348" t="s">
        <v>1256</v>
      </c>
      <c r="B565" s="349">
        <v>74900</v>
      </c>
    </row>
    <row r="566" spans="1:2" ht="11.25">
      <c r="A566" s="348" t="s">
        <v>1289</v>
      </c>
      <c r="B566" s="349">
        <v>1000</v>
      </c>
    </row>
    <row r="567" spans="1:2" ht="11.25">
      <c r="A567" s="346" t="s">
        <v>1258</v>
      </c>
      <c r="B567" s="347">
        <v>87100</v>
      </c>
    </row>
    <row r="568" spans="1:2" ht="11.25">
      <c r="A568" s="348" t="s">
        <v>1259</v>
      </c>
      <c r="B568" s="349">
        <v>87100</v>
      </c>
    </row>
    <row r="569" spans="1:2" ht="11.25">
      <c r="A569" s="346" t="s">
        <v>1260</v>
      </c>
      <c r="B569" s="347">
        <v>414900</v>
      </c>
    </row>
    <row r="570" spans="1:2" ht="11.25">
      <c r="A570" s="346" t="s">
        <v>1253</v>
      </c>
      <c r="B570" s="347">
        <v>414900</v>
      </c>
    </row>
    <row r="571" spans="1:2" ht="11.25">
      <c r="A571" s="348" t="s">
        <v>1261</v>
      </c>
      <c r="B571" s="349">
        <v>3600</v>
      </c>
    </row>
    <row r="572" spans="1:2" ht="11.25">
      <c r="A572" s="348" t="s">
        <v>1262</v>
      </c>
      <c r="B572" s="349">
        <v>61200</v>
      </c>
    </row>
    <row r="573" spans="1:2" ht="11.25">
      <c r="A573" s="348" t="s">
        <v>1263</v>
      </c>
      <c r="B573" s="349">
        <v>10800</v>
      </c>
    </row>
    <row r="574" spans="1:2" ht="11.25">
      <c r="A574" s="348" t="s">
        <v>1264</v>
      </c>
      <c r="B574" s="349">
        <v>1000</v>
      </c>
    </row>
    <row r="575" spans="1:2" ht="11.25">
      <c r="A575" s="348" t="s">
        <v>1265</v>
      </c>
      <c r="B575" s="349">
        <v>292600</v>
      </c>
    </row>
    <row r="576" spans="1:2" ht="11.25">
      <c r="A576" s="348" t="s">
        <v>1274</v>
      </c>
      <c r="B576" s="349">
        <v>44700</v>
      </c>
    </row>
    <row r="577" spans="1:2" ht="11.25">
      <c r="A577" s="348" t="s">
        <v>1267</v>
      </c>
      <c r="B577" s="349">
        <v>1000</v>
      </c>
    </row>
    <row r="578" spans="1:2" ht="11.25">
      <c r="A578" s="346" t="s">
        <v>1269</v>
      </c>
      <c r="B578" s="347">
        <v>25500</v>
      </c>
    </row>
    <row r="579" spans="1:2" ht="11.25">
      <c r="A579" s="346" t="s">
        <v>1270</v>
      </c>
      <c r="B579" s="347">
        <v>25500</v>
      </c>
    </row>
    <row r="580" spans="1:2" ht="11.25">
      <c r="A580" s="346" t="s">
        <v>1253</v>
      </c>
      <c r="B580" s="347">
        <v>25500</v>
      </c>
    </row>
    <row r="581" spans="1:2" ht="11.25">
      <c r="A581" s="348" t="s">
        <v>1272</v>
      </c>
      <c r="B581" s="349">
        <v>25500</v>
      </c>
    </row>
    <row r="582" spans="1:2" ht="11.25">
      <c r="A582" s="344" t="s">
        <v>97</v>
      </c>
      <c r="B582" s="345">
        <v>2819800</v>
      </c>
    </row>
    <row r="583" spans="1:2" ht="11.25">
      <c r="A583" s="346" t="s">
        <v>1251</v>
      </c>
      <c r="B583" s="347">
        <v>2783800</v>
      </c>
    </row>
    <row r="584" spans="1:2" ht="11.25">
      <c r="A584" s="346" t="s">
        <v>1260</v>
      </c>
      <c r="B584" s="347">
        <v>2783800</v>
      </c>
    </row>
    <row r="585" spans="1:2" ht="11.25">
      <c r="A585" s="346" t="s">
        <v>1253</v>
      </c>
      <c r="B585" s="347">
        <v>2783800</v>
      </c>
    </row>
    <row r="586" spans="1:2" ht="11.25">
      <c r="A586" s="348" t="s">
        <v>1262</v>
      </c>
      <c r="B586" s="349">
        <v>272400</v>
      </c>
    </row>
    <row r="587" spans="1:2" ht="11.25">
      <c r="A587" s="348" t="s">
        <v>1264</v>
      </c>
      <c r="B587" s="349">
        <v>1133600</v>
      </c>
    </row>
    <row r="588" spans="1:2" ht="11.25">
      <c r="A588" s="348" t="s">
        <v>1265</v>
      </c>
      <c r="B588" s="349">
        <v>1377800</v>
      </c>
    </row>
    <row r="589" spans="1:2" ht="11.25">
      <c r="A589" s="346" t="s">
        <v>1269</v>
      </c>
      <c r="B589" s="347">
        <v>36000</v>
      </c>
    </row>
    <row r="590" spans="1:2" ht="11.25">
      <c r="A590" s="346" t="s">
        <v>1270</v>
      </c>
      <c r="B590" s="347">
        <v>36000</v>
      </c>
    </row>
    <row r="591" spans="1:2" ht="11.25">
      <c r="A591" s="346" t="s">
        <v>1253</v>
      </c>
      <c r="B591" s="347">
        <v>36000</v>
      </c>
    </row>
    <row r="592" spans="1:2" ht="11.25">
      <c r="A592" s="348" t="s">
        <v>1271</v>
      </c>
      <c r="B592" s="349">
        <v>36000</v>
      </c>
    </row>
    <row r="593" spans="1:2" ht="11.25">
      <c r="A593" s="344" t="s">
        <v>1410</v>
      </c>
      <c r="B593" s="345">
        <v>17144320</v>
      </c>
    </row>
    <row r="594" spans="1:2" ht="11.25">
      <c r="A594" s="344" t="s">
        <v>1411</v>
      </c>
      <c r="B594" s="345">
        <v>3182260</v>
      </c>
    </row>
    <row r="595" spans="1:2" ht="11.25">
      <c r="A595" s="346" t="s">
        <v>1251</v>
      </c>
      <c r="B595" s="347">
        <v>3165060</v>
      </c>
    </row>
    <row r="596" spans="1:2" ht="11.25">
      <c r="A596" s="346" t="s">
        <v>1252</v>
      </c>
      <c r="B596" s="347">
        <v>1995320</v>
      </c>
    </row>
    <row r="597" spans="1:2" ht="11.25">
      <c r="A597" s="346" t="s">
        <v>1253</v>
      </c>
      <c r="B597" s="347">
        <v>1822020</v>
      </c>
    </row>
    <row r="598" spans="1:2" ht="11.25">
      <c r="A598" s="348" t="s">
        <v>1254</v>
      </c>
      <c r="B598" s="349">
        <v>300</v>
      </c>
    </row>
    <row r="599" spans="1:2" ht="11.25">
      <c r="A599" s="348" t="s">
        <v>1255</v>
      </c>
      <c r="B599" s="349">
        <v>1660000</v>
      </c>
    </row>
    <row r="600" spans="1:2" ht="11.25">
      <c r="A600" s="348" t="s">
        <v>1256</v>
      </c>
      <c r="B600" s="349">
        <v>111100</v>
      </c>
    </row>
    <row r="601" spans="1:2" ht="11.25">
      <c r="A601" s="348" t="s">
        <v>1289</v>
      </c>
      <c r="B601" s="349">
        <v>50620</v>
      </c>
    </row>
    <row r="602" spans="1:2" ht="11.25">
      <c r="A602" s="346" t="s">
        <v>1258</v>
      </c>
      <c r="B602" s="347">
        <v>173300</v>
      </c>
    </row>
    <row r="603" spans="1:2" ht="11.25">
      <c r="A603" s="348" t="s">
        <v>1259</v>
      </c>
      <c r="B603" s="349">
        <v>173300</v>
      </c>
    </row>
    <row r="604" spans="1:2" ht="11.25">
      <c r="A604" s="346" t="s">
        <v>1260</v>
      </c>
      <c r="B604" s="347">
        <v>1169740</v>
      </c>
    </row>
    <row r="605" spans="1:2" ht="11.25">
      <c r="A605" s="346" t="s">
        <v>1253</v>
      </c>
      <c r="B605" s="347">
        <v>1169740</v>
      </c>
    </row>
    <row r="606" spans="1:2" ht="11.25">
      <c r="A606" s="348" t="s">
        <v>1261</v>
      </c>
      <c r="B606" s="349">
        <v>5900</v>
      </c>
    </row>
    <row r="607" spans="1:2" ht="11.25">
      <c r="A607" s="348" t="s">
        <v>1262</v>
      </c>
      <c r="B607" s="349">
        <v>286300</v>
      </c>
    </row>
    <row r="608" spans="1:2" ht="11.25">
      <c r="A608" s="348" t="s">
        <v>1276</v>
      </c>
      <c r="B608" s="349">
        <v>120400</v>
      </c>
    </row>
    <row r="609" spans="1:2" ht="11.25">
      <c r="A609" s="348" t="s">
        <v>1263</v>
      </c>
      <c r="B609" s="349">
        <v>25800</v>
      </c>
    </row>
    <row r="610" spans="1:2" ht="11.25">
      <c r="A610" s="348" t="s">
        <v>1264</v>
      </c>
      <c r="B610" s="349">
        <v>7020</v>
      </c>
    </row>
    <row r="611" spans="1:2" ht="11.25">
      <c r="A611" s="348" t="s">
        <v>1265</v>
      </c>
      <c r="B611" s="349">
        <v>683720</v>
      </c>
    </row>
    <row r="612" spans="1:2" ht="11.25">
      <c r="A612" s="348" t="s">
        <v>1266</v>
      </c>
      <c r="B612" s="349">
        <v>1000</v>
      </c>
    </row>
    <row r="613" spans="1:2" ht="11.25">
      <c r="A613" s="348" t="s">
        <v>1274</v>
      </c>
      <c r="B613" s="349">
        <v>39600</v>
      </c>
    </row>
    <row r="614" spans="1:2" ht="11.25">
      <c r="A614" s="346" t="s">
        <v>1269</v>
      </c>
      <c r="B614" s="347">
        <v>17200</v>
      </c>
    </row>
    <row r="615" spans="1:2" ht="11.25">
      <c r="A615" s="346" t="s">
        <v>1270</v>
      </c>
      <c r="B615" s="347">
        <v>17200</v>
      </c>
    </row>
    <row r="616" spans="1:2" ht="11.25">
      <c r="A616" s="346" t="s">
        <v>1253</v>
      </c>
      <c r="B616" s="347">
        <v>17200</v>
      </c>
    </row>
    <row r="617" spans="1:2" ht="11.25">
      <c r="A617" s="348" t="s">
        <v>1272</v>
      </c>
      <c r="B617" s="349">
        <v>17200</v>
      </c>
    </row>
    <row r="618" spans="1:2" ht="11.25">
      <c r="A618" s="344" t="s">
        <v>719</v>
      </c>
      <c r="B618" s="345">
        <v>1970880</v>
      </c>
    </row>
    <row r="619" spans="1:2" ht="11.25">
      <c r="A619" s="346" t="s">
        <v>1251</v>
      </c>
      <c r="B619" s="347">
        <v>1953540</v>
      </c>
    </row>
    <row r="620" spans="1:2" ht="11.25">
      <c r="A620" s="346" t="s">
        <v>1260</v>
      </c>
      <c r="B620" s="347">
        <v>1953540</v>
      </c>
    </row>
    <row r="621" spans="1:2" ht="11.25">
      <c r="A621" s="346" t="s">
        <v>1253</v>
      </c>
      <c r="B621" s="347">
        <v>1953540</v>
      </c>
    </row>
    <row r="622" spans="1:2" ht="11.25">
      <c r="A622" s="348" t="s">
        <v>1262</v>
      </c>
      <c r="B622" s="349">
        <v>132965</v>
      </c>
    </row>
    <row r="623" spans="1:2" ht="11.25">
      <c r="A623" s="348" t="s">
        <v>1276</v>
      </c>
      <c r="B623" s="349">
        <v>73000</v>
      </c>
    </row>
    <row r="624" spans="1:2" ht="11.25">
      <c r="A624" s="348" t="s">
        <v>1264</v>
      </c>
      <c r="B624" s="349">
        <v>51600</v>
      </c>
    </row>
    <row r="625" spans="1:2" ht="11.25">
      <c r="A625" s="348" t="s">
        <v>1265</v>
      </c>
      <c r="B625" s="349">
        <v>1695975</v>
      </c>
    </row>
    <row r="626" spans="1:2" ht="11.25">
      <c r="A626" s="346" t="s">
        <v>1269</v>
      </c>
      <c r="B626" s="347">
        <v>17340</v>
      </c>
    </row>
    <row r="627" spans="1:2" ht="11.25">
      <c r="A627" s="346" t="s">
        <v>1270</v>
      </c>
      <c r="B627" s="347">
        <v>17340</v>
      </c>
    </row>
    <row r="628" spans="1:2" ht="11.25">
      <c r="A628" s="346" t="s">
        <v>1253</v>
      </c>
      <c r="B628" s="347">
        <v>17340</v>
      </c>
    </row>
    <row r="629" spans="1:2" ht="11.25">
      <c r="A629" s="348" t="s">
        <v>1272</v>
      </c>
      <c r="B629" s="349">
        <v>17340</v>
      </c>
    </row>
    <row r="630" spans="1:2" ht="11.25">
      <c r="A630" s="344" t="s">
        <v>454</v>
      </c>
      <c r="B630" s="345">
        <v>11991180</v>
      </c>
    </row>
    <row r="631" spans="1:2" ht="11.25">
      <c r="A631" s="346" t="s">
        <v>1251</v>
      </c>
      <c r="B631" s="347">
        <v>11965380</v>
      </c>
    </row>
    <row r="632" spans="1:2" ht="11.25">
      <c r="A632" s="346" t="s">
        <v>1260</v>
      </c>
      <c r="B632" s="347">
        <v>11965380</v>
      </c>
    </row>
    <row r="633" spans="1:2" ht="11.25">
      <c r="A633" s="346" t="s">
        <v>1253</v>
      </c>
      <c r="B633" s="347">
        <v>11965380</v>
      </c>
    </row>
    <row r="634" spans="1:2" ht="11.25">
      <c r="A634" s="348" t="s">
        <v>1286</v>
      </c>
      <c r="B634" s="349">
        <v>148000</v>
      </c>
    </row>
    <row r="635" spans="1:2" ht="11.25">
      <c r="A635" s="348" t="s">
        <v>1262</v>
      </c>
      <c r="B635" s="349">
        <v>126800</v>
      </c>
    </row>
    <row r="636" spans="1:2" ht="11.25">
      <c r="A636" s="348" t="s">
        <v>1277</v>
      </c>
      <c r="B636" s="349">
        <v>29000</v>
      </c>
    </row>
    <row r="637" spans="1:2" ht="11.25">
      <c r="A637" s="348" t="s">
        <v>1264</v>
      </c>
      <c r="B637" s="349">
        <v>129000</v>
      </c>
    </row>
    <row r="638" spans="1:2" ht="11.25">
      <c r="A638" s="348" t="s">
        <v>1265</v>
      </c>
      <c r="B638" s="349">
        <v>6732580</v>
      </c>
    </row>
    <row r="639" spans="1:2" ht="11.25">
      <c r="A639" s="348" t="s">
        <v>1296</v>
      </c>
      <c r="B639" s="349">
        <v>4800000</v>
      </c>
    </row>
    <row r="640" spans="1:2" ht="11.25">
      <c r="A640" s="346" t="s">
        <v>1269</v>
      </c>
      <c r="B640" s="347">
        <v>25800</v>
      </c>
    </row>
    <row r="641" spans="1:2" ht="11.25">
      <c r="A641" s="346" t="s">
        <v>1282</v>
      </c>
      <c r="B641" s="347">
        <v>25800</v>
      </c>
    </row>
    <row r="642" spans="1:2" ht="11.25">
      <c r="A642" s="346" t="s">
        <v>1253</v>
      </c>
      <c r="B642" s="347">
        <v>25800</v>
      </c>
    </row>
    <row r="643" spans="1:2" ht="11.25">
      <c r="A643" s="348" t="s">
        <v>1297</v>
      </c>
      <c r="B643" s="349">
        <v>25800</v>
      </c>
    </row>
    <row r="644" spans="1:2" ht="11.25">
      <c r="A644" s="344" t="s">
        <v>455</v>
      </c>
      <c r="B644" s="345">
        <v>29016639</v>
      </c>
    </row>
    <row r="645" spans="1:2" ht="11.25">
      <c r="A645" s="344" t="s">
        <v>456</v>
      </c>
      <c r="B645" s="345">
        <v>16240450</v>
      </c>
    </row>
    <row r="646" spans="1:2" ht="11.25">
      <c r="A646" s="346" t="s">
        <v>1251</v>
      </c>
      <c r="B646" s="347">
        <v>16240450</v>
      </c>
    </row>
    <row r="647" spans="1:2" ht="11.25">
      <c r="A647" s="346" t="s">
        <v>1252</v>
      </c>
      <c r="B647" s="347">
        <v>12609800</v>
      </c>
    </row>
    <row r="648" spans="1:2" ht="11.25">
      <c r="A648" s="346" t="s">
        <v>1253</v>
      </c>
      <c r="B648" s="347">
        <v>11002800</v>
      </c>
    </row>
    <row r="649" spans="1:2" ht="11.25">
      <c r="A649" s="348" t="s">
        <v>1254</v>
      </c>
      <c r="B649" s="349">
        <v>1300</v>
      </c>
    </row>
    <row r="650" spans="1:2" ht="11.25">
      <c r="A650" s="348" t="s">
        <v>1255</v>
      </c>
      <c r="B650" s="349">
        <v>10933000</v>
      </c>
    </row>
    <row r="651" spans="1:2" ht="11.25">
      <c r="A651" s="348" t="s">
        <v>1256</v>
      </c>
      <c r="B651" s="349">
        <v>67500</v>
      </c>
    </row>
    <row r="652" spans="1:2" ht="11.25">
      <c r="A652" s="348" t="s">
        <v>1289</v>
      </c>
      <c r="B652" s="349">
        <v>1000</v>
      </c>
    </row>
    <row r="653" spans="1:2" ht="11.25">
      <c r="A653" s="346" t="s">
        <v>1258</v>
      </c>
      <c r="B653" s="347">
        <v>1607000</v>
      </c>
    </row>
    <row r="654" spans="1:2" ht="11.25">
      <c r="A654" s="348" t="s">
        <v>1259</v>
      </c>
      <c r="B654" s="349">
        <v>1607000</v>
      </c>
    </row>
    <row r="655" spans="1:2" ht="11.25">
      <c r="A655" s="346" t="s">
        <v>1260</v>
      </c>
      <c r="B655" s="347">
        <v>3630650</v>
      </c>
    </row>
    <row r="656" spans="1:2" ht="11.25">
      <c r="A656" s="346" t="s">
        <v>1253</v>
      </c>
      <c r="B656" s="347">
        <v>3630650</v>
      </c>
    </row>
    <row r="657" spans="1:2" ht="11.25">
      <c r="A657" s="348" t="s">
        <v>1265</v>
      </c>
      <c r="B657" s="349">
        <v>3600000</v>
      </c>
    </row>
    <row r="658" spans="1:2" ht="11.25">
      <c r="A658" s="348" t="s">
        <v>1274</v>
      </c>
      <c r="B658" s="349">
        <v>30650</v>
      </c>
    </row>
    <row r="659" spans="1:2" ht="11.25">
      <c r="A659" s="344" t="s">
        <v>458</v>
      </c>
      <c r="B659" s="345">
        <v>12776189</v>
      </c>
    </row>
    <row r="660" spans="1:2" ht="11.25">
      <c r="A660" s="346" t="s">
        <v>1251</v>
      </c>
      <c r="B660" s="347">
        <v>5059763</v>
      </c>
    </row>
    <row r="661" spans="1:2" ht="11.25">
      <c r="A661" s="346" t="s">
        <v>1252</v>
      </c>
      <c r="B661" s="347">
        <v>78720</v>
      </c>
    </row>
    <row r="662" spans="1:2" ht="11.25">
      <c r="A662" s="346" t="s">
        <v>1253</v>
      </c>
      <c r="B662" s="347">
        <v>78720</v>
      </c>
    </row>
    <row r="663" spans="1:2" ht="11.25">
      <c r="A663" s="348" t="s">
        <v>1278</v>
      </c>
      <c r="B663" s="349">
        <v>78720</v>
      </c>
    </row>
    <row r="664" spans="1:2" ht="11.25">
      <c r="A664" s="346" t="s">
        <v>1260</v>
      </c>
      <c r="B664" s="347">
        <v>4981043</v>
      </c>
    </row>
    <row r="665" spans="1:2" ht="11.25">
      <c r="A665" s="346" t="s">
        <v>1253</v>
      </c>
      <c r="B665" s="347">
        <v>4981043</v>
      </c>
    </row>
    <row r="666" spans="1:2" ht="11.25">
      <c r="A666" s="348" t="s">
        <v>1261</v>
      </c>
      <c r="B666" s="349">
        <v>53013</v>
      </c>
    </row>
    <row r="667" spans="1:2" ht="11.25">
      <c r="A667" s="348" t="s">
        <v>1262</v>
      </c>
      <c r="B667" s="349">
        <v>551520</v>
      </c>
    </row>
    <row r="668" spans="1:2" ht="11.25">
      <c r="A668" s="348" t="s">
        <v>1263</v>
      </c>
      <c r="B668" s="349">
        <v>229920</v>
      </c>
    </row>
    <row r="669" spans="1:2" ht="11.25">
      <c r="A669" s="348" t="s">
        <v>1277</v>
      </c>
      <c r="B669" s="349">
        <v>33000</v>
      </c>
    </row>
    <row r="670" spans="1:2" ht="11.25">
      <c r="A670" s="348" t="s">
        <v>1264</v>
      </c>
      <c r="B670" s="349">
        <v>259800</v>
      </c>
    </row>
    <row r="671" spans="1:2" ht="11.25">
      <c r="A671" s="348" t="s">
        <v>1265</v>
      </c>
      <c r="B671" s="349">
        <v>3761290</v>
      </c>
    </row>
    <row r="672" spans="1:2" ht="11.25">
      <c r="A672" s="348" t="s">
        <v>1266</v>
      </c>
      <c r="B672" s="349">
        <v>10000</v>
      </c>
    </row>
    <row r="673" spans="1:2" ht="11.25">
      <c r="A673" s="348" t="s">
        <v>1267</v>
      </c>
      <c r="B673" s="349">
        <v>82500</v>
      </c>
    </row>
    <row r="674" spans="1:2" ht="11.25">
      <c r="A674" s="346" t="s">
        <v>1269</v>
      </c>
      <c r="B674" s="347">
        <v>7716426</v>
      </c>
    </row>
    <row r="675" spans="1:2" ht="11.25">
      <c r="A675" s="346" t="s">
        <v>1270</v>
      </c>
      <c r="B675" s="347">
        <v>7716426</v>
      </c>
    </row>
    <row r="676" spans="1:2" ht="11.25">
      <c r="A676" s="346" t="s">
        <v>1253</v>
      </c>
      <c r="B676" s="347">
        <v>7716426</v>
      </c>
    </row>
    <row r="677" spans="1:2" ht="11.25">
      <c r="A677" s="348" t="s">
        <v>1271</v>
      </c>
      <c r="B677" s="349">
        <v>7421426</v>
      </c>
    </row>
    <row r="678" spans="1:2" ht="11.25">
      <c r="A678" s="348" t="s">
        <v>1272</v>
      </c>
      <c r="B678" s="349">
        <v>295000</v>
      </c>
    </row>
    <row r="679" spans="1:2" ht="11.25">
      <c r="A679" s="344" t="s">
        <v>459</v>
      </c>
      <c r="B679" s="345">
        <v>306766050</v>
      </c>
    </row>
    <row r="680" spans="1:2" ht="11.25">
      <c r="A680" s="344" t="s">
        <v>460</v>
      </c>
      <c r="B680" s="345">
        <v>306766050</v>
      </c>
    </row>
    <row r="681" spans="1:2" ht="11.25">
      <c r="A681" s="346" t="s">
        <v>1251</v>
      </c>
      <c r="B681" s="347">
        <v>285213050</v>
      </c>
    </row>
    <row r="682" spans="1:2" ht="11.25">
      <c r="A682" s="346" t="s">
        <v>1252</v>
      </c>
      <c r="B682" s="347">
        <v>146144050</v>
      </c>
    </row>
    <row r="683" spans="1:2" ht="11.25">
      <c r="A683" s="346" t="s">
        <v>1253</v>
      </c>
      <c r="B683" s="347">
        <v>140319050</v>
      </c>
    </row>
    <row r="684" spans="1:2" ht="11.25">
      <c r="A684" s="348" t="s">
        <v>1254</v>
      </c>
      <c r="B684" s="349">
        <v>240000</v>
      </c>
    </row>
    <row r="685" spans="1:2" ht="11.25">
      <c r="A685" s="348" t="s">
        <v>1255</v>
      </c>
      <c r="B685" s="349">
        <v>111266050</v>
      </c>
    </row>
    <row r="686" spans="1:2" ht="11.25">
      <c r="A686" s="348" t="s">
        <v>1256</v>
      </c>
      <c r="B686" s="349">
        <v>6812000</v>
      </c>
    </row>
    <row r="687" spans="1:2" ht="11.25">
      <c r="A687" s="348" t="s">
        <v>1290</v>
      </c>
      <c r="B687" s="349">
        <v>15000000</v>
      </c>
    </row>
    <row r="688" spans="1:2" ht="11.25">
      <c r="A688" s="348" t="s">
        <v>1291</v>
      </c>
      <c r="B688" s="349">
        <v>7000000</v>
      </c>
    </row>
    <row r="689" spans="1:2" ht="11.25">
      <c r="A689" s="348" t="s">
        <v>1289</v>
      </c>
      <c r="B689" s="349">
        <v>1000</v>
      </c>
    </row>
    <row r="690" spans="1:2" ht="11.25">
      <c r="A690" s="346" t="s">
        <v>1258</v>
      </c>
      <c r="B690" s="347">
        <v>5825000</v>
      </c>
    </row>
    <row r="691" spans="1:2" ht="11.25">
      <c r="A691" s="348" t="s">
        <v>1259</v>
      </c>
      <c r="B691" s="349">
        <v>5825000</v>
      </c>
    </row>
    <row r="692" spans="1:2" ht="11.25">
      <c r="A692" s="346" t="s">
        <v>1260</v>
      </c>
      <c r="B692" s="347">
        <v>139069000</v>
      </c>
    </row>
    <row r="693" spans="1:2" ht="11.25">
      <c r="A693" s="346" t="s">
        <v>1253</v>
      </c>
      <c r="B693" s="347">
        <v>139069000</v>
      </c>
    </row>
    <row r="694" spans="1:2" ht="11.25">
      <c r="A694" s="348" t="s">
        <v>1261</v>
      </c>
      <c r="B694" s="349">
        <v>26000</v>
      </c>
    </row>
    <row r="695" spans="1:2" ht="11.25">
      <c r="A695" s="348" t="s">
        <v>1262</v>
      </c>
      <c r="B695" s="349">
        <v>38083000</v>
      </c>
    </row>
    <row r="696" spans="1:2" ht="11.25">
      <c r="A696" s="348" t="s">
        <v>1276</v>
      </c>
      <c r="B696" s="349">
        <v>50000</v>
      </c>
    </row>
    <row r="697" spans="1:2" ht="11.25">
      <c r="A697" s="348" t="s">
        <v>1263</v>
      </c>
      <c r="B697" s="349">
        <v>51000</v>
      </c>
    </row>
    <row r="698" spans="1:2" ht="11.25">
      <c r="A698" s="348" t="s">
        <v>1264</v>
      </c>
      <c r="B698" s="349">
        <v>1170000</v>
      </c>
    </row>
    <row r="699" spans="1:2" ht="11.25">
      <c r="A699" s="348" t="s">
        <v>1265</v>
      </c>
      <c r="B699" s="349">
        <v>94664000</v>
      </c>
    </row>
    <row r="700" spans="1:2" ht="11.25">
      <c r="A700" s="348" t="s">
        <v>1266</v>
      </c>
      <c r="B700" s="349">
        <v>100000</v>
      </c>
    </row>
    <row r="701" spans="1:2" ht="11.25">
      <c r="A701" s="348" t="s">
        <v>1274</v>
      </c>
      <c r="B701" s="349">
        <v>4920000</v>
      </c>
    </row>
    <row r="702" spans="1:2" ht="11.25">
      <c r="A702" s="348" t="s">
        <v>1267</v>
      </c>
      <c r="B702" s="349">
        <v>5000</v>
      </c>
    </row>
    <row r="703" spans="1:2" ht="11.25">
      <c r="A703" s="346" t="s">
        <v>1269</v>
      </c>
      <c r="B703" s="347">
        <v>21553000</v>
      </c>
    </row>
    <row r="704" spans="1:2" ht="11.25">
      <c r="A704" s="346" t="s">
        <v>1270</v>
      </c>
      <c r="B704" s="347">
        <v>21553000</v>
      </c>
    </row>
    <row r="705" spans="1:2" ht="11.25">
      <c r="A705" s="346" t="s">
        <v>1253</v>
      </c>
      <c r="B705" s="347">
        <v>21553000</v>
      </c>
    </row>
    <row r="706" spans="1:2" ht="11.25">
      <c r="A706" s="348" t="s">
        <v>1271</v>
      </c>
      <c r="B706" s="349">
        <v>9479000</v>
      </c>
    </row>
    <row r="707" spans="1:2" ht="11.25">
      <c r="A707" s="348" t="s">
        <v>1272</v>
      </c>
      <c r="B707" s="349">
        <v>12074000</v>
      </c>
    </row>
    <row r="708" spans="1:2" ht="11.25">
      <c r="A708" s="344" t="s">
        <v>475</v>
      </c>
      <c r="B708" s="345">
        <v>6809900</v>
      </c>
    </row>
    <row r="709" spans="1:2" ht="11.25">
      <c r="A709" s="344" t="s">
        <v>476</v>
      </c>
      <c r="B709" s="345">
        <v>6809900</v>
      </c>
    </row>
    <row r="710" spans="1:2" ht="11.25">
      <c r="A710" s="346" t="s">
        <v>1251</v>
      </c>
      <c r="B710" s="347">
        <v>6789400</v>
      </c>
    </row>
    <row r="711" spans="1:2" ht="11.25">
      <c r="A711" s="346" t="s">
        <v>1252</v>
      </c>
      <c r="B711" s="347">
        <v>609200</v>
      </c>
    </row>
    <row r="712" spans="1:2" ht="11.25">
      <c r="A712" s="346" t="s">
        <v>1253</v>
      </c>
      <c r="B712" s="347">
        <v>597600</v>
      </c>
    </row>
    <row r="713" spans="1:2" ht="11.25">
      <c r="A713" s="348" t="s">
        <v>1254</v>
      </c>
      <c r="B713" s="349">
        <v>300</v>
      </c>
    </row>
    <row r="714" spans="1:2" ht="11.25">
      <c r="A714" s="348" t="s">
        <v>1255</v>
      </c>
      <c r="B714" s="349">
        <v>509100</v>
      </c>
    </row>
    <row r="715" spans="1:2" ht="11.25">
      <c r="A715" s="348" t="s">
        <v>1256</v>
      </c>
      <c r="B715" s="349">
        <v>87200</v>
      </c>
    </row>
    <row r="716" spans="1:2" ht="11.25">
      <c r="A716" s="348" t="s">
        <v>1289</v>
      </c>
      <c r="B716" s="349">
        <v>1000</v>
      </c>
    </row>
    <row r="717" spans="1:2" ht="11.25">
      <c r="A717" s="346" t="s">
        <v>1258</v>
      </c>
      <c r="B717" s="347">
        <v>11600</v>
      </c>
    </row>
    <row r="718" spans="1:2" ht="11.25">
      <c r="A718" s="348" t="s">
        <v>1259</v>
      </c>
      <c r="B718" s="349">
        <v>11600</v>
      </c>
    </row>
    <row r="719" spans="1:2" ht="11.25">
      <c r="A719" s="346" t="s">
        <v>1260</v>
      </c>
      <c r="B719" s="347">
        <v>6180200</v>
      </c>
    </row>
    <row r="720" spans="1:2" ht="11.25">
      <c r="A720" s="346" t="s">
        <v>1253</v>
      </c>
      <c r="B720" s="347">
        <v>6180200</v>
      </c>
    </row>
    <row r="721" spans="1:2" ht="11.25">
      <c r="A721" s="348" t="s">
        <v>1261</v>
      </c>
      <c r="B721" s="349">
        <v>3000</v>
      </c>
    </row>
    <row r="722" spans="1:2" ht="11.25">
      <c r="A722" s="348" t="s">
        <v>1262</v>
      </c>
      <c r="B722" s="349">
        <v>31800</v>
      </c>
    </row>
    <row r="723" spans="1:2" ht="11.25">
      <c r="A723" s="348" t="s">
        <v>1263</v>
      </c>
      <c r="B723" s="349">
        <v>5400</v>
      </c>
    </row>
    <row r="724" spans="1:2" ht="11.25">
      <c r="A724" s="348" t="s">
        <v>1264</v>
      </c>
      <c r="B724" s="349">
        <v>1000</v>
      </c>
    </row>
    <row r="725" spans="1:2" ht="11.25">
      <c r="A725" s="348" t="s">
        <v>1265</v>
      </c>
      <c r="B725" s="349">
        <v>6129000</v>
      </c>
    </row>
    <row r="726" spans="1:2" ht="11.25">
      <c r="A726" s="348" t="s">
        <v>1274</v>
      </c>
      <c r="B726" s="349">
        <v>9000</v>
      </c>
    </row>
    <row r="727" spans="1:2" ht="11.25">
      <c r="A727" s="348" t="s">
        <v>1267</v>
      </c>
      <c r="B727" s="349">
        <v>1000</v>
      </c>
    </row>
    <row r="728" spans="1:2" ht="11.25">
      <c r="A728" s="346" t="s">
        <v>1269</v>
      </c>
      <c r="B728" s="347">
        <v>20500</v>
      </c>
    </row>
    <row r="729" spans="1:2" ht="11.25">
      <c r="A729" s="346" t="s">
        <v>1270</v>
      </c>
      <c r="B729" s="347">
        <v>20500</v>
      </c>
    </row>
    <row r="730" spans="1:2" ht="11.25">
      <c r="A730" s="346" t="s">
        <v>1253</v>
      </c>
      <c r="B730" s="347">
        <v>20500</v>
      </c>
    </row>
    <row r="731" spans="1:2" ht="11.25">
      <c r="A731" s="348" t="s">
        <v>1272</v>
      </c>
      <c r="B731" s="349">
        <v>20500</v>
      </c>
    </row>
    <row r="732" spans="1:2" ht="11.25">
      <c r="A732" s="344" t="s">
        <v>478</v>
      </c>
      <c r="B732" s="345">
        <v>464800</v>
      </c>
    </row>
    <row r="733" spans="1:2" ht="11.25">
      <c r="A733" s="344" t="s">
        <v>479</v>
      </c>
      <c r="B733" s="345">
        <v>464800</v>
      </c>
    </row>
    <row r="734" spans="1:2" ht="11.25">
      <c r="A734" s="346" t="s">
        <v>1251</v>
      </c>
      <c r="B734" s="347">
        <v>453600</v>
      </c>
    </row>
    <row r="735" spans="1:2" ht="11.25">
      <c r="A735" s="346" t="s">
        <v>1252</v>
      </c>
      <c r="B735" s="347">
        <v>357200</v>
      </c>
    </row>
    <row r="736" spans="1:2" ht="11.25">
      <c r="A736" s="346" t="s">
        <v>1253</v>
      </c>
      <c r="B736" s="347">
        <v>356200</v>
      </c>
    </row>
    <row r="737" spans="1:2" ht="11.25">
      <c r="A737" s="348" t="s">
        <v>1254</v>
      </c>
      <c r="B737" s="349">
        <v>300</v>
      </c>
    </row>
    <row r="738" spans="1:2" ht="11.25">
      <c r="A738" s="348" t="s">
        <v>1255</v>
      </c>
      <c r="B738" s="349">
        <v>278600</v>
      </c>
    </row>
    <row r="739" spans="1:2" ht="11.25">
      <c r="A739" s="348" t="s">
        <v>1256</v>
      </c>
      <c r="B739" s="349">
        <v>76300</v>
      </c>
    </row>
    <row r="740" spans="1:2" ht="11.25">
      <c r="A740" s="348" t="s">
        <v>1289</v>
      </c>
      <c r="B740" s="349">
        <v>1000</v>
      </c>
    </row>
    <row r="741" spans="1:2" ht="11.25">
      <c r="A741" s="346" t="s">
        <v>1258</v>
      </c>
      <c r="B741" s="347">
        <v>1000</v>
      </c>
    </row>
    <row r="742" spans="1:2" ht="11.25">
      <c r="A742" s="348" t="s">
        <v>1259</v>
      </c>
      <c r="B742" s="349">
        <v>1000</v>
      </c>
    </row>
    <row r="743" spans="1:2" ht="11.25">
      <c r="A743" s="346" t="s">
        <v>1260</v>
      </c>
      <c r="B743" s="347">
        <v>96400</v>
      </c>
    </row>
    <row r="744" spans="1:2" ht="11.25">
      <c r="A744" s="346" t="s">
        <v>1253</v>
      </c>
      <c r="B744" s="347">
        <v>96400</v>
      </c>
    </row>
    <row r="745" spans="1:2" ht="11.25">
      <c r="A745" s="348" t="s">
        <v>1261</v>
      </c>
      <c r="B745" s="349">
        <v>2000</v>
      </c>
    </row>
    <row r="746" spans="1:2" ht="11.25">
      <c r="A746" s="348" t="s">
        <v>1262</v>
      </c>
      <c r="B746" s="349">
        <v>12400</v>
      </c>
    </row>
    <row r="747" spans="1:2" ht="11.25">
      <c r="A747" s="348" t="s">
        <v>1263</v>
      </c>
      <c r="B747" s="349">
        <v>12000</v>
      </c>
    </row>
    <row r="748" spans="1:2" ht="11.25">
      <c r="A748" s="348" t="s">
        <v>1265</v>
      </c>
      <c r="B748" s="349">
        <v>68800</v>
      </c>
    </row>
    <row r="749" spans="1:2" ht="11.25">
      <c r="A749" s="348" t="s">
        <v>1274</v>
      </c>
      <c r="B749" s="349">
        <v>1200</v>
      </c>
    </row>
    <row r="750" spans="1:2" ht="11.25">
      <c r="A750" s="346" t="s">
        <v>1269</v>
      </c>
      <c r="B750" s="347">
        <v>11200</v>
      </c>
    </row>
    <row r="751" spans="1:2" ht="11.25">
      <c r="A751" s="346" t="s">
        <v>1270</v>
      </c>
      <c r="B751" s="347">
        <v>11200</v>
      </c>
    </row>
    <row r="752" spans="1:2" ht="11.25">
      <c r="A752" s="346" t="s">
        <v>1253</v>
      </c>
      <c r="B752" s="347">
        <v>11200</v>
      </c>
    </row>
    <row r="753" spans="1:2" ht="11.25">
      <c r="A753" s="348" t="s">
        <v>1272</v>
      </c>
      <c r="B753" s="349">
        <v>11200</v>
      </c>
    </row>
    <row r="754" spans="1:2" ht="11.25">
      <c r="A754" s="344" t="s">
        <v>481</v>
      </c>
      <c r="B754" s="345">
        <v>11020626</v>
      </c>
    </row>
    <row r="755" spans="1:2" ht="11.25">
      <c r="A755" s="344" t="s">
        <v>482</v>
      </c>
      <c r="B755" s="345">
        <v>9852626</v>
      </c>
    </row>
    <row r="756" spans="1:2" ht="11.25">
      <c r="A756" s="346" t="s">
        <v>1251</v>
      </c>
      <c r="B756" s="347">
        <v>8184226</v>
      </c>
    </row>
    <row r="757" spans="1:2" ht="11.25">
      <c r="A757" s="346" t="s">
        <v>1252</v>
      </c>
      <c r="B757" s="347">
        <v>4941500</v>
      </c>
    </row>
    <row r="758" spans="1:2" ht="11.25">
      <c r="A758" s="346" t="s">
        <v>1253</v>
      </c>
      <c r="B758" s="347">
        <v>4479900</v>
      </c>
    </row>
    <row r="759" spans="1:2" ht="11.25">
      <c r="A759" s="348" t="s">
        <v>1278</v>
      </c>
      <c r="B759" s="349">
        <v>288000</v>
      </c>
    </row>
    <row r="760" spans="1:2" ht="11.25">
      <c r="A760" s="348" t="s">
        <v>1254</v>
      </c>
      <c r="B760" s="349">
        <v>1300</v>
      </c>
    </row>
    <row r="761" spans="1:2" ht="11.25">
      <c r="A761" s="348" t="s">
        <v>1255</v>
      </c>
      <c r="B761" s="349">
        <v>4007000</v>
      </c>
    </row>
    <row r="762" spans="1:2" ht="11.25">
      <c r="A762" s="348" t="s">
        <v>1256</v>
      </c>
      <c r="B762" s="349">
        <v>171600</v>
      </c>
    </row>
    <row r="763" spans="1:2" ht="11.25">
      <c r="A763" s="348" t="s">
        <v>1289</v>
      </c>
      <c r="B763" s="349">
        <v>12000</v>
      </c>
    </row>
    <row r="764" spans="1:2" ht="11.25">
      <c r="A764" s="346" t="s">
        <v>1258</v>
      </c>
      <c r="B764" s="347">
        <v>461600</v>
      </c>
    </row>
    <row r="765" spans="1:2" ht="11.25">
      <c r="A765" s="348" t="s">
        <v>1259</v>
      </c>
      <c r="B765" s="349">
        <v>461600</v>
      </c>
    </row>
    <row r="766" spans="1:2" ht="11.25">
      <c r="A766" s="346" t="s">
        <v>1260</v>
      </c>
      <c r="B766" s="347">
        <v>3242726</v>
      </c>
    </row>
    <row r="767" spans="1:2" ht="11.25">
      <c r="A767" s="346" t="s">
        <v>1253</v>
      </c>
      <c r="B767" s="347">
        <v>3242726</v>
      </c>
    </row>
    <row r="768" spans="1:2" ht="11.25">
      <c r="A768" s="348" t="s">
        <v>1261</v>
      </c>
      <c r="B768" s="349">
        <v>77440</v>
      </c>
    </row>
    <row r="769" spans="1:2" ht="11.25">
      <c r="A769" s="348" t="s">
        <v>1262</v>
      </c>
      <c r="B769" s="349">
        <v>583069</v>
      </c>
    </row>
    <row r="770" spans="1:2" ht="11.25">
      <c r="A770" s="348" t="s">
        <v>1273</v>
      </c>
      <c r="B770" s="349">
        <v>113600</v>
      </c>
    </row>
    <row r="771" spans="1:2" ht="11.25">
      <c r="A771" s="348" t="s">
        <v>1276</v>
      </c>
      <c r="B771" s="349">
        <v>48000</v>
      </c>
    </row>
    <row r="772" spans="1:2" ht="11.25">
      <c r="A772" s="348" t="s">
        <v>1263</v>
      </c>
      <c r="B772" s="349">
        <v>99400</v>
      </c>
    </row>
    <row r="773" spans="1:2" ht="11.25">
      <c r="A773" s="348" t="s">
        <v>1264</v>
      </c>
      <c r="B773" s="349">
        <v>75600</v>
      </c>
    </row>
    <row r="774" spans="1:2" ht="11.25">
      <c r="A774" s="348" t="s">
        <v>1265</v>
      </c>
      <c r="B774" s="349">
        <v>2137617</v>
      </c>
    </row>
    <row r="775" spans="1:2" ht="11.25">
      <c r="A775" s="348" t="s">
        <v>1266</v>
      </c>
      <c r="B775" s="349">
        <v>1000</v>
      </c>
    </row>
    <row r="776" spans="1:2" ht="11.25">
      <c r="A776" s="348" t="s">
        <v>1274</v>
      </c>
      <c r="B776" s="349">
        <v>90000</v>
      </c>
    </row>
    <row r="777" spans="1:2" ht="11.25">
      <c r="A777" s="348" t="s">
        <v>1267</v>
      </c>
      <c r="B777" s="349">
        <v>14000</v>
      </c>
    </row>
    <row r="778" spans="1:2" ht="11.25">
      <c r="A778" s="348" t="s">
        <v>1268</v>
      </c>
      <c r="B778" s="349">
        <v>3000</v>
      </c>
    </row>
    <row r="779" spans="1:2" ht="11.25">
      <c r="A779" s="346" t="s">
        <v>1269</v>
      </c>
      <c r="B779" s="347">
        <v>1668400</v>
      </c>
    </row>
    <row r="780" spans="1:2" ht="11.25">
      <c r="A780" s="346" t="s">
        <v>1270</v>
      </c>
      <c r="B780" s="347">
        <v>1668400</v>
      </c>
    </row>
    <row r="781" spans="1:2" ht="11.25">
      <c r="A781" s="346" t="s">
        <v>1253</v>
      </c>
      <c r="B781" s="347">
        <v>1668400</v>
      </c>
    </row>
    <row r="782" spans="1:2" ht="11.25">
      <c r="A782" s="348" t="s">
        <v>1272</v>
      </c>
      <c r="B782" s="349">
        <v>1667400</v>
      </c>
    </row>
    <row r="783" spans="1:2" ht="11.25">
      <c r="A783" s="348" t="s">
        <v>1280</v>
      </c>
      <c r="B783" s="349">
        <v>1000</v>
      </c>
    </row>
    <row r="784" spans="1:2" ht="11.25">
      <c r="A784" s="344" t="s">
        <v>1412</v>
      </c>
      <c r="B784" s="345">
        <v>436000</v>
      </c>
    </row>
    <row r="785" spans="1:2" ht="11.25">
      <c r="A785" s="346" t="s">
        <v>1251</v>
      </c>
      <c r="B785" s="347">
        <v>404000</v>
      </c>
    </row>
    <row r="786" spans="1:2" ht="11.25">
      <c r="A786" s="346" t="s">
        <v>1260</v>
      </c>
      <c r="B786" s="347">
        <v>404000</v>
      </c>
    </row>
    <row r="787" spans="1:2" ht="11.25">
      <c r="A787" s="346" t="s">
        <v>1253</v>
      </c>
      <c r="B787" s="347">
        <v>404000</v>
      </c>
    </row>
    <row r="788" spans="1:2" ht="11.25">
      <c r="A788" s="348" t="s">
        <v>1262</v>
      </c>
      <c r="B788" s="349">
        <v>104000</v>
      </c>
    </row>
    <row r="789" spans="1:2" ht="11.25">
      <c r="A789" s="348" t="s">
        <v>1273</v>
      </c>
      <c r="B789" s="349">
        <v>30000</v>
      </c>
    </row>
    <row r="790" spans="1:2" ht="11.25">
      <c r="A790" s="348" t="s">
        <v>1276</v>
      </c>
      <c r="B790" s="349">
        <v>24000</v>
      </c>
    </row>
    <row r="791" spans="1:2" ht="11.25">
      <c r="A791" s="348" t="s">
        <v>1263</v>
      </c>
      <c r="B791" s="349">
        <v>24000</v>
      </c>
    </row>
    <row r="792" spans="1:2" ht="11.25">
      <c r="A792" s="348" t="s">
        <v>1265</v>
      </c>
      <c r="B792" s="349">
        <v>210000</v>
      </c>
    </row>
    <row r="793" spans="1:2" ht="11.25">
      <c r="A793" s="348" t="s">
        <v>1267</v>
      </c>
      <c r="B793" s="349">
        <v>12000</v>
      </c>
    </row>
    <row r="794" spans="1:2" ht="11.25">
      <c r="A794" s="346" t="s">
        <v>1269</v>
      </c>
      <c r="B794" s="347">
        <v>32000</v>
      </c>
    </row>
    <row r="795" spans="1:2" ht="11.25">
      <c r="A795" s="346" t="s">
        <v>1270</v>
      </c>
      <c r="B795" s="347">
        <v>32000</v>
      </c>
    </row>
    <row r="796" spans="1:2" ht="11.25">
      <c r="A796" s="346" t="s">
        <v>1253</v>
      </c>
      <c r="B796" s="347">
        <v>32000</v>
      </c>
    </row>
    <row r="797" spans="1:2" ht="11.25">
      <c r="A797" s="348" t="s">
        <v>1272</v>
      </c>
      <c r="B797" s="349">
        <v>20000</v>
      </c>
    </row>
    <row r="798" spans="1:2" ht="11.25">
      <c r="A798" s="348" t="s">
        <v>1280</v>
      </c>
      <c r="B798" s="349">
        <v>12000</v>
      </c>
    </row>
    <row r="799" spans="1:2" ht="11.25">
      <c r="A799" s="344" t="s">
        <v>503</v>
      </c>
      <c r="B799" s="345">
        <v>732000</v>
      </c>
    </row>
    <row r="800" spans="1:2" ht="11.25">
      <c r="A800" s="346" t="s">
        <v>1251</v>
      </c>
      <c r="B800" s="347">
        <v>651000</v>
      </c>
    </row>
    <row r="801" spans="1:2" ht="11.25">
      <c r="A801" s="346" t="s">
        <v>1260</v>
      </c>
      <c r="B801" s="347">
        <v>651000</v>
      </c>
    </row>
    <row r="802" spans="1:2" ht="11.25">
      <c r="A802" s="346" t="s">
        <v>1253</v>
      </c>
      <c r="B802" s="347">
        <v>651000</v>
      </c>
    </row>
    <row r="803" spans="1:2" ht="11.25">
      <c r="A803" s="348" t="s">
        <v>1261</v>
      </c>
      <c r="B803" s="349">
        <v>15000</v>
      </c>
    </row>
    <row r="804" spans="1:2" ht="11.25">
      <c r="A804" s="348" t="s">
        <v>1262</v>
      </c>
      <c r="B804" s="349">
        <v>150000</v>
      </c>
    </row>
    <row r="805" spans="1:2" ht="11.25">
      <c r="A805" s="348" t="s">
        <v>1263</v>
      </c>
      <c r="B805" s="349">
        <v>25000</v>
      </c>
    </row>
    <row r="806" spans="1:2" ht="11.25">
      <c r="A806" s="348" t="s">
        <v>1264</v>
      </c>
      <c r="B806" s="349">
        <v>10000</v>
      </c>
    </row>
    <row r="807" spans="1:2" ht="11.25">
      <c r="A807" s="348" t="s">
        <v>1265</v>
      </c>
      <c r="B807" s="349">
        <v>450000</v>
      </c>
    </row>
    <row r="808" spans="1:2" ht="11.25">
      <c r="A808" s="348" t="s">
        <v>1267</v>
      </c>
      <c r="B808" s="349">
        <v>1000</v>
      </c>
    </row>
    <row r="809" spans="1:2" ht="11.25">
      <c r="A809" s="346" t="s">
        <v>1269</v>
      </c>
      <c r="B809" s="347">
        <v>81000</v>
      </c>
    </row>
    <row r="810" spans="1:2" ht="11.25">
      <c r="A810" s="346" t="s">
        <v>1270</v>
      </c>
      <c r="B810" s="347">
        <v>81000</v>
      </c>
    </row>
    <row r="811" spans="1:2" ht="11.25">
      <c r="A811" s="346" t="s">
        <v>1253</v>
      </c>
      <c r="B811" s="347">
        <v>81000</v>
      </c>
    </row>
    <row r="812" spans="1:2" ht="11.25">
      <c r="A812" s="348" t="s">
        <v>1272</v>
      </c>
      <c r="B812" s="349">
        <v>80000</v>
      </c>
    </row>
    <row r="813" spans="1:2" ht="11.25">
      <c r="A813" s="348" t="s">
        <v>1280</v>
      </c>
      <c r="B813" s="349">
        <v>1000</v>
      </c>
    </row>
    <row r="814" spans="1:2" ht="11.25">
      <c r="A814" s="344" t="s">
        <v>504</v>
      </c>
      <c r="B814" s="345">
        <v>74106480</v>
      </c>
    </row>
    <row r="815" spans="1:2" ht="11.25">
      <c r="A815" s="344" t="s">
        <v>505</v>
      </c>
      <c r="B815" s="345">
        <v>10242220</v>
      </c>
    </row>
    <row r="816" spans="1:2" ht="11.25">
      <c r="A816" s="346" t="s">
        <v>1251</v>
      </c>
      <c r="B816" s="347">
        <v>9972220</v>
      </c>
    </row>
    <row r="817" spans="1:2" ht="11.25">
      <c r="A817" s="346" t="s">
        <v>1252</v>
      </c>
      <c r="B817" s="347">
        <v>3684000</v>
      </c>
    </row>
    <row r="818" spans="1:2" ht="11.25">
      <c r="A818" s="346" t="s">
        <v>1253</v>
      </c>
      <c r="B818" s="347">
        <v>3684000</v>
      </c>
    </row>
    <row r="819" spans="1:2" ht="11.25">
      <c r="A819" s="348" t="s">
        <v>1255</v>
      </c>
      <c r="B819" s="349">
        <v>3332000</v>
      </c>
    </row>
    <row r="820" spans="1:2" ht="11.25">
      <c r="A820" s="348" t="s">
        <v>1256</v>
      </c>
      <c r="B820" s="349">
        <v>352000</v>
      </c>
    </row>
    <row r="821" spans="1:2" ht="11.25">
      <c r="A821" s="346" t="s">
        <v>1260</v>
      </c>
      <c r="B821" s="347">
        <v>6288220</v>
      </c>
    </row>
    <row r="822" spans="1:2" ht="11.25">
      <c r="A822" s="346" t="s">
        <v>1253</v>
      </c>
      <c r="B822" s="347">
        <v>6288220</v>
      </c>
    </row>
    <row r="823" spans="1:2" ht="11.25">
      <c r="A823" s="348" t="s">
        <v>1261</v>
      </c>
      <c r="B823" s="349">
        <v>6000</v>
      </c>
    </row>
    <row r="824" spans="1:2" ht="11.25">
      <c r="A824" s="348" t="s">
        <v>1262</v>
      </c>
      <c r="B824" s="349">
        <v>83000</v>
      </c>
    </row>
    <row r="825" spans="1:2" ht="11.25">
      <c r="A825" s="348" t="s">
        <v>1273</v>
      </c>
      <c r="B825" s="349">
        <v>43000</v>
      </c>
    </row>
    <row r="826" spans="1:2" ht="11.25">
      <c r="A826" s="348" t="s">
        <v>1263</v>
      </c>
      <c r="B826" s="349">
        <v>10320</v>
      </c>
    </row>
    <row r="827" spans="1:2" ht="11.25">
      <c r="A827" s="348" t="s">
        <v>1277</v>
      </c>
      <c r="B827" s="349">
        <v>85320</v>
      </c>
    </row>
    <row r="828" spans="1:2" ht="11.25">
      <c r="A828" s="348" t="s">
        <v>1264</v>
      </c>
      <c r="B828" s="349">
        <v>57000</v>
      </c>
    </row>
    <row r="829" spans="1:2" ht="11.25">
      <c r="A829" s="348" t="s">
        <v>1265</v>
      </c>
      <c r="B829" s="349">
        <v>6001860</v>
      </c>
    </row>
    <row r="830" spans="1:2" ht="11.25">
      <c r="A830" s="348" t="s">
        <v>1267</v>
      </c>
      <c r="B830" s="349">
        <v>1720</v>
      </c>
    </row>
    <row r="831" spans="1:2" ht="11.25">
      <c r="A831" s="346" t="s">
        <v>1269</v>
      </c>
      <c r="B831" s="347">
        <v>270000</v>
      </c>
    </row>
    <row r="832" spans="1:2" ht="11.25">
      <c r="A832" s="346" t="s">
        <v>1270</v>
      </c>
      <c r="B832" s="347">
        <v>270000</v>
      </c>
    </row>
    <row r="833" spans="1:2" ht="11.25">
      <c r="A833" s="346" t="s">
        <v>1253</v>
      </c>
      <c r="B833" s="347">
        <v>270000</v>
      </c>
    </row>
    <row r="834" spans="1:2" ht="11.25">
      <c r="A834" s="348" t="s">
        <v>1272</v>
      </c>
      <c r="B834" s="349">
        <v>270000</v>
      </c>
    </row>
    <row r="835" spans="1:2" ht="11.25">
      <c r="A835" s="344" t="s">
        <v>83</v>
      </c>
      <c r="B835" s="345">
        <v>63864260</v>
      </c>
    </row>
    <row r="836" spans="1:2" ht="11.25">
      <c r="A836" s="346" t="s">
        <v>1251</v>
      </c>
      <c r="B836" s="347">
        <v>27456240</v>
      </c>
    </row>
    <row r="837" spans="1:2" ht="11.25">
      <c r="A837" s="346" t="s">
        <v>1298</v>
      </c>
      <c r="B837" s="347">
        <v>22612340</v>
      </c>
    </row>
    <row r="838" spans="1:2" ht="11.25">
      <c r="A838" s="346" t="s">
        <v>1253</v>
      </c>
      <c r="B838" s="347">
        <v>22612340</v>
      </c>
    </row>
    <row r="839" spans="1:2" ht="11.25">
      <c r="A839" s="348" t="s">
        <v>1299</v>
      </c>
      <c r="B839" s="349">
        <v>22072340</v>
      </c>
    </row>
    <row r="840" spans="1:2" ht="11.25">
      <c r="A840" s="348" t="s">
        <v>1300</v>
      </c>
      <c r="B840" s="349">
        <v>540000</v>
      </c>
    </row>
    <row r="841" spans="1:2" ht="11.25">
      <c r="A841" s="346" t="s">
        <v>1260</v>
      </c>
      <c r="B841" s="347">
        <v>4843900</v>
      </c>
    </row>
    <row r="842" spans="1:2" ht="11.25">
      <c r="A842" s="346" t="s">
        <v>1253</v>
      </c>
      <c r="B842" s="347">
        <v>4843900</v>
      </c>
    </row>
    <row r="843" spans="1:2" ht="11.25">
      <c r="A843" s="348" t="s">
        <v>1261</v>
      </c>
      <c r="B843" s="349">
        <v>3500</v>
      </c>
    </row>
    <row r="844" spans="1:2" ht="11.25">
      <c r="A844" s="348" t="s">
        <v>1263</v>
      </c>
      <c r="B844" s="349">
        <v>20000</v>
      </c>
    </row>
    <row r="845" spans="1:2" ht="11.25">
      <c r="A845" s="348" t="s">
        <v>1277</v>
      </c>
      <c r="B845" s="349">
        <v>89000</v>
      </c>
    </row>
    <row r="846" spans="1:2" ht="11.25">
      <c r="A846" s="348" t="s">
        <v>1265</v>
      </c>
      <c r="B846" s="349">
        <v>531400</v>
      </c>
    </row>
    <row r="847" spans="1:2" ht="11.25">
      <c r="A847" s="348" t="s">
        <v>1266</v>
      </c>
      <c r="B847" s="349">
        <v>4200000</v>
      </c>
    </row>
    <row r="848" spans="1:2" ht="11.25">
      <c r="A848" s="346" t="s">
        <v>1269</v>
      </c>
      <c r="B848" s="347">
        <v>36408020</v>
      </c>
    </row>
    <row r="849" spans="1:2" ht="11.25">
      <c r="A849" s="346" t="s">
        <v>1270</v>
      </c>
      <c r="B849" s="347">
        <v>1270000</v>
      </c>
    </row>
    <row r="850" spans="1:2" ht="11.25">
      <c r="A850" s="346" t="s">
        <v>1253</v>
      </c>
      <c r="B850" s="347">
        <v>1270000</v>
      </c>
    </row>
    <row r="851" spans="1:2" ht="11.25">
      <c r="A851" s="348" t="s">
        <v>1271</v>
      </c>
      <c r="B851" s="349">
        <v>550000</v>
      </c>
    </row>
    <row r="852" spans="1:2" ht="11.25">
      <c r="A852" s="348" t="s">
        <v>1272</v>
      </c>
      <c r="B852" s="349">
        <v>720000</v>
      </c>
    </row>
    <row r="853" spans="1:2" ht="11.25">
      <c r="A853" s="346" t="s">
        <v>1301</v>
      </c>
      <c r="B853" s="347">
        <v>35138020</v>
      </c>
    </row>
    <row r="854" spans="1:2" ht="11.25">
      <c r="A854" s="346" t="s">
        <v>1253</v>
      </c>
      <c r="B854" s="347">
        <v>35138020</v>
      </c>
    </row>
    <row r="855" spans="1:2" ht="11.25">
      <c r="A855" s="348" t="s">
        <v>1302</v>
      </c>
      <c r="B855" s="349">
        <v>35138020</v>
      </c>
    </row>
    <row r="856" spans="1:2" ht="11.25">
      <c r="A856" s="344" t="s">
        <v>518</v>
      </c>
      <c r="B856" s="345">
        <v>1980000</v>
      </c>
    </row>
    <row r="857" spans="1:2" ht="11.25">
      <c r="A857" s="344" t="s">
        <v>519</v>
      </c>
      <c r="B857" s="345">
        <v>1980000</v>
      </c>
    </row>
    <row r="858" spans="1:2" ht="11.25">
      <c r="A858" s="346" t="s">
        <v>905</v>
      </c>
      <c r="B858" s="347">
        <v>1980000</v>
      </c>
    </row>
    <row r="859" spans="1:2" ht="11.25">
      <c r="A859" s="346" t="s">
        <v>1303</v>
      </c>
      <c r="B859" s="347">
        <v>1980000</v>
      </c>
    </row>
    <row r="860" spans="1:2" ht="11.25">
      <c r="A860" s="346" t="s">
        <v>1304</v>
      </c>
      <c r="B860" s="347">
        <v>1980000</v>
      </c>
    </row>
    <row r="861" spans="1:2" ht="11.25">
      <c r="A861" s="348" t="s">
        <v>1305</v>
      </c>
      <c r="B861" s="349">
        <v>1980000</v>
      </c>
    </row>
    <row r="862" spans="1:2" ht="11.25">
      <c r="A862" s="344" t="s">
        <v>800</v>
      </c>
      <c r="B862" s="345">
        <v>1348678755</v>
      </c>
    </row>
  </sheetData>
  <sheetProtection/>
  <mergeCells count="1">
    <mergeCell ref="A5:B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rowBreaks count="40" manualBreakCount="40">
    <brk id="35" max="255" man="1"/>
    <brk id="63" max="255" man="1"/>
    <brk id="82" max="255" man="1"/>
    <brk id="106" max="255" man="1"/>
    <brk id="134" max="255" man="1"/>
    <brk id="141" max="255" man="1"/>
    <brk id="167" max="255" man="1"/>
    <brk id="192" max="255" man="1"/>
    <brk id="224" max="255" man="1"/>
    <brk id="251" max="255" man="1"/>
    <brk id="276" max="255" man="1"/>
    <brk id="293" max="255" man="1"/>
    <brk id="320" max="255" man="1"/>
    <brk id="357" max="255" man="1"/>
    <brk id="386" max="255" man="1"/>
    <brk id="406" max="255" man="1"/>
    <brk id="419" max="255" man="1"/>
    <brk id="429" max="255" man="1"/>
    <brk id="447" max="255" man="1"/>
    <brk id="474" max="255" man="1"/>
    <brk id="499" max="255" man="1"/>
    <brk id="519" max="255" man="1"/>
    <brk id="532" max="255" man="1"/>
    <brk id="546" max="255" man="1"/>
    <brk id="557" max="255" man="1"/>
    <brk id="581" max="255" man="1"/>
    <brk id="592" max="255" man="1"/>
    <brk id="617" max="255" man="1"/>
    <brk id="629" max="255" man="1"/>
    <brk id="643" max="255" man="1"/>
    <brk id="658" max="255" man="1"/>
    <brk id="678" max="255" man="1"/>
    <brk id="707" max="255" man="1"/>
    <brk id="731" max="255" man="1"/>
    <brk id="753" max="255" man="1"/>
    <brk id="783" max="255" man="1"/>
    <brk id="798" max="255" man="1"/>
    <brk id="813" max="255" man="1"/>
    <brk id="834" max="255" man="1"/>
    <brk id="855" max="255" man="1"/>
  </rowBreaks>
  <drawing r:id="rId1"/>
</worksheet>
</file>

<file path=xl/worksheets/sheet14.xml><?xml version="1.0" encoding="utf-8"?>
<worksheet xmlns="http://schemas.openxmlformats.org/spreadsheetml/2006/main" xmlns:r="http://schemas.openxmlformats.org/officeDocument/2006/relationships">
  <dimension ref="A1:B32"/>
  <sheetViews>
    <sheetView zoomScalePageLayoutView="0" workbookViewId="0" topLeftCell="A1">
      <selection activeCell="A25" sqref="A25:C25"/>
    </sheetView>
  </sheetViews>
  <sheetFormatPr defaultColWidth="9.140625" defaultRowHeight="12.75" customHeight="1"/>
  <cols>
    <col min="1" max="1" width="110.7109375" style="1" customWidth="1"/>
    <col min="2" max="2" width="15.7109375" style="1" customWidth="1"/>
    <col min="3" max="16384" width="9.140625" style="1" customWidth="1"/>
  </cols>
  <sheetData>
    <row r="1" spans="1:2" s="40" customFormat="1" ht="12.75" customHeight="1">
      <c r="A1" s="6" t="s">
        <v>986</v>
      </c>
      <c r="B1" s="35"/>
    </row>
    <row r="2" spans="1:2" s="40" customFormat="1" ht="12.75" customHeight="1">
      <c r="A2" s="4" t="s">
        <v>987</v>
      </c>
      <c r="B2" s="36"/>
    </row>
    <row r="3" spans="1:2" s="40" customFormat="1" ht="12.75" customHeight="1">
      <c r="A3" s="11" t="s">
        <v>1110</v>
      </c>
      <c r="B3" s="37"/>
    </row>
    <row r="4" s="40" customFormat="1" ht="12.75" customHeight="1">
      <c r="B4" s="44"/>
    </row>
    <row r="5" spans="1:2" s="40" customFormat="1" ht="12.75" customHeight="1">
      <c r="A5" s="417" t="s">
        <v>72</v>
      </c>
      <c r="B5" s="418"/>
    </row>
    <row r="6" spans="1:2" s="40" customFormat="1" ht="12.75" customHeight="1">
      <c r="A6" s="39" t="s">
        <v>826</v>
      </c>
      <c r="B6" s="25" t="s">
        <v>808</v>
      </c>
    </row>
    <row r="7" spans="1:2" ht="12.75" customHeight="1">
      <c r="A7" s="19" t="s">
        <v>215</v>
      </c>
      <c r="B7" s="20" t="s">
        <v>991</v>
      </c>
    </row>
    <row r="8" spans="1:2" ht="12.75" customHeight="1">
      <c r="A8" s="228" t="s">
        <v>216</v>
      </c>
      <c r="B8" s="308">
        <v>516724822</v>
      </c>
    </row>
    <row r="9" spans="1:2" ht="12.75" customHeight="1">
      <c r="A9" s="228" t="s">
        <v>217</v>
      </c>
      <c r="B9" s="308">
        <v>14136006</v>
      </c>
    </row>
    <row r="10" spans="1:2" ht="12.75" customHeight="1">
      <c r="A10" s="228" t="s">
        <v>1359</v>
      </c>
      <c r="B10" s="308">
        <v>13250436</v>
      </c>
    </row>
    <row r="11" spans="1:2" ht="12.75" customHeight="1">
      <c r="A11" s="228" t="s">
        <v>218</v>
      </c>
      <c r="B11" s="308">
        <v>82092368</v>
      </c>
    </row>
    <row r="12" spans="1:2" ht="12.75" customHeight="1">
      <c r="A12" s="228" t="s">
        <v>219</v>
      </c>
      <c r="B12" s="308">
        <v>129199814</v>
      </c>
    </row>
    <row r="13" spans="1:2" ht="12.75" customHeight="1">
      <c r="A13" s="228" t="s">
        <v>220</v>
      </c>
      <c r="B13" s="308">
        <v>1279200</v>
      </c>
    </row>
    <row r="14" spans="1:2" ht="12.75" customHeight="1">
      <c r="A14" s="228" t="s">
        <v>221</v>
      </c>
      <c r="B14" s="308">
        <v>4119000</v>
      </c>
    </row>
    <row r="15" spans="1:2" ht="12.75" customHeight="1">
      <c r="A15" s="228" t="s">
        <v>222</v>
      </c>
      <c r="B15" s="308">
        <v>6571565</v>
      </c>
    </row>
    <row r="16" spans="1:2" ht="12.75" customHeight="1">
      <c r="A16" s="228" t="s">
        <v>223</v>
      </c>
      <c r="B16" s="308">
        <v>96000000</v>
      </c>
    </row>
    <row r="17" spans="1:2" ht="12.75" customHeight="1">
      <c r="A17" s="228" t="s">
        <v>224</v>
      </c>
      <c r="B17" s="308">
        <v>19108000</v>
      </c>
    </row>
    <row r="18" spans="1:2" ht="12.75" customHeight="1">
      <c r="A18" s="228" t="s">
        <v>225</v>
      </c>
      <c r="B18" s="308">
        <v>302000</v>
      </c>
    </row>
    <row r="19" spans="1:2" ht="12.75" customHeight="1">
      <c r="A19" s="228" t="s">
        <v>226</v>
      </c>
      <c r="B19" s="308">
        <v>9121426</v>
      </c>
    </row>
    <row r="20" spans="1:2" ht="12.75" customHeight="1">
      <c r="A20" s="228" t="s">
        <v>227</v>
      </c>
      <c r="B20" s="308">
        <v>10626800</v>
      </c>
    </row>
    <row r="21" spans="1:2" ht="12.75" customHeight="1">
      <c r="A21" s="228" t="s">
        <v>228</v>
      </c>
      <c r="B21" s="308">
        <v>32199000</v>
      </c>
    </row>
    <row r="22" spans="1:2" ht="12.75" customHeight="1">
      <c r="A22" s="228" t="s">
        <v>229</v>
      </c>
      <c r="B22" s="308">
        <v>43801000</v>
      </c>
    </row>
    <row r="23" spans="1:2" ht="12.75" customHeight="1">
      <c r="A23" s="228" t="s">
        <v>1384</v>
      </c>
      <c r="B23" s="308">
        <v>129029000</v>
      </c>
    </row>
    <row r="24" spans="1:2" ht="12.75" customHeight="1">
      <c r="A24" s="228" t="s">
        <v>230</v>
      </c>
      <c r="B24" s="308">
        <v>96467729</v>
      </c>
    </row>
    <row r="25" spans="1:2" ht="12.75" customHeight="1">
      <c r="A25" s="228" t="s">
        <v>231</v>
      </c>
      <c r="B25" s="308">
        <v>777700</v>
      </c>
    </row>
    <row r="26" spans="1:2" ht="12.75" customHeight="1">
      <c r="A26" s="228" t="s">
        <v>232</v>
      </c>
      <c r="B26" s="308">
        <v>3628977</v>
      </c>
    </row>
    <row r="27" spans="1:2" ht="12.75" customHeight="1">
      <c r="A27" s="228" t="s">
        <v>233</v>
      </c>
      <c r="B27" s="308">
        <v>51430293</v>
      </c>
    </row>
    <row r="28" spans="1:2" ht="12.75" customHeight="1">
      <c r="A28" s="228" t="s">
        <v>234</v>
      </c>
      <c r="B28" s="308">
        <v>30034022</v>
      </c>
    </row>
    <row r="29" spans="1:2" ht="12.75" customHeight="1">
      <c r="A29" s="228" t="s">
        <v>1245</v>
      </c>
      <c r="B29" s="308">
        <v>9103527</v>
      </c>
    </row>
    <row r="30" spans="1:2" ht="12.75" customHeight="1">
      <c r="A30" s="228" t="s">
        <v>235</v>
      </c>
      <c r="B30" s="308">
        <v>46176070</v>
      </c>
    </row>
    <row r="31" spans="1:2" ht="12.75" customHeight="1">
      <c r="A31" s="228" t="s">
        <v>236</v>
      </c>
      <c r="B31" s="308">
        <v>3500000</v>
      </c>
    </row>
    <row r="32" spans="1:2" ht="12.75" customHeight="1">
      <c r="A32" s="227" t="s">
        <v>800</v>
      </c>
      <c r="B32" s="307">
        <v>1348678755</v>
      </c>
    </row>
  </sheetData>
  <sheetProtection/>
  <mergeCells count="1">
    <mergeCell ref="A5:B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15.xml><?xml version="1.0" encoding="utf-8"?>
<worksheet xmlns="http://schemas.openxmlformats.org/spreadsheetml/2006/main" xmlns:r="http://schemas.openxmlformats.org/officeDocument/2006/relationships">
  <dimension ref="A1:E39"/>
  <sheetViews>
    <sheetView zoomScalePageLayoutView="0" workbookViewId="0" topLeftCell="A1">
      <selection activeCell="A25" sqref="A25:C25"/>
    </sheetView>
  </sheetViews>
  <sheetFormatPr defaultColWidth="9.140625" defaultRowHeight="12.75"/>
  <cols>
    <col min="1" max="1" width="21.00390625" style="75" customWidth="1"/>
    <col min="2" max="2" width="32.00390625" style="75" customWidth="1"/>
    <col min="3" max="3" width="22.140625" style="75" customWidth="1"/>
    <col min="4" max="4" width="49.421875" style="76" customWidth="1"/>
    <col min="5" max="16384" width="9.140625" style="58" customWidth="1"/>
  </cols>
  <sheetData>
    <row r="1" spans="1:4" s="40" customFormat="1" ht="12.75" customHeight="1">
      <c r="A1" s="6" t="s">
        <v>986</v>
      </c>
      <c r="B1" s="22"/>
      <c r="C1" s="50"/>
      <c r="D1" s="51"/>
    </row>
    <row r="2" spans="1:4" s="40" customFormat="1" ht="12.75" customHeight="1">
      <c r="A2" s="4" t="s">
        <v>987</v>
      </c>
      <c r="B2" s="23"/>
      <c r="C2" s="52"/>
      <c r="D2" s="53"/>
    </row>
    <row r="3" spans="1:4" s="40" customFormat="1" ht="12.75" customHeight="1">
      <c r="A3" s="11" t="s">
        <v>1110</v>
      </c>
      <c r="B3" s="24"/>
      <c r="C3" s="54"/>
      <c r="D3" s="55"/>
    </row>
    <row r="4" s="40" customFormat="1" ht="12.75" customHeight="1">
      <c r="B4" s="44"/>
    </row>
    <row r="5" spans="1:4" s="40" customFormat="1" ht="12.75" customHeight="1">
      <c r="A5" s="417" t="s">
        <v>318</v>
      </c>
      <c r="B5" s="423"/>
      <c r="C5" s="423"/>
      <c r="D5" s="424"/>
    </row>
    <row r="6" spans="1:4" ht="11.25">
      <c r="A6" s="56"/>
      <c r="B6" s="56"/>
      <c r="C6" s="56"/>
      <c r="D6" s="57"/>
    </row>
    <row r="7" spans="1:4" s="62" customFormat="1" ht="11.25">
      <c r="A7" s="59" t="s">
        <v>906</v>
      </c>
      <c r="B7" s="60"/>
      <c r="C7" s="60"/>
      <c r="D7" s="61" t="s">
        <v>907</v>
      </c>
    </row>
    <row r="8" spans="1:5" ht="33.75">
      <c r="A8" s="63" t="s">
        <v>267</v>
      </c>
      <c r="B8" s="64"/>
      <c r="C8" s="64"/>
      <c r="D8" s="65" t="s">
        <v>268</v>
      </c>
      <c r="E8" s="56"/>
    </row>
    <row r="9" spans="1:4" ht="11.25">
      <c r="A9" s="66" t="s">
        <v>269</v>
      </c>
      <c r="B9" s="64"/>
      <c r="C9" s="64"/>
      <c r="D9" s="65" t="s">
        <v>270</v>
      </c>
    </row>
    <row r="10" spans="1:4" ht="11.25">
      <c r="A10" s="66" t="s">
        <v>271</v>
      </c>
      <c r="B10" s="64"/>
      <c r="C10" s="64"/>
      <c r="D10" s="65" t="s">
        <v>272</v>
      </c>
    </row>
    <row r="11" spans="1:4" ht="11.25">
      <c r="A11" s="67"/>
      <c r="B11" s="68"/>
      <c r="C11" s="68"/>
      <c r="D11" s="65" t="s">
        <v>273</v>
      </c>
    </row>
    <row r="12" spans="1:4" ht="11.25">
      <c r="A12" s="67"/>
      <c r="B12" s="68"/>
      <c r="C12" s="68"/>
      <c r="D12" s="65" t="s">
        <v>274</v>
      </c>
    </row>
    <row r="13" spans="1:4" ht="11.25">
      <c r="A13" s="67"/>
      <c r="B13" s="68"/>
      <c r="C13" s="68"/>
      <c r="D13" s="65" t="s">
        <v>275</v>
      </c>
    </row>
    <row r="14" spans="1:4" ht="11.25">
      <c r="A14" s="67"/>
      <c r="B14" s="68"/>
      <c r="C14" s="68"/>
      <c r="D14" s="65" t="s">
        <v>276</v>
      </c>
    </row>
    <row r="15" spans="1:4" ht="11.25">
      <c r="A15" s="66" t="s">
        <v>277</v>
      </c>
      <c r="B15" s="69"/>
      <c r="C15" s="69"/>
      <c r="D15" s="65" t="s">
        <v>278</v>
      </c>
    </row>
    <row r="16" spans="1:4" ht="11.25">
      <c r="A16" s="66" t="s">
        <v>279</v>
      </c>
      <c r="B16" s="69"/>
      <c r="C16" s="69"/>
      <c r="D16" s="65" t="s">
        <v>280</v>
      </c>
    </row>
    <row r="17" spans="1:4" ht="11.25">
      <c r="A17" s="66" t="s">
        <v>281</v>
      </c>
      <c r="B17" s="69"/>
      <c r="C17" s="69"/>
      <c r="D17" s="65" t="s">
        <v>282</v>
      </c>
    </row>
    <row r="18" spans="1:4" ht="11.25">
      <c r="A18" s="67"/>
      <c r="B18" s="68"/>
      <c r="C18" s="68"/>
      <c r="D18" s="65" t="s">
        <v>283</v>
      </c>
    </row>
    <row r="19" spans="1:4" ht="11.25">
      <c r="A19" s="66" t="s">
        <v>284</v>
      </c>
      <c r="B19" s="64"/>
      <c r="C19" s="64"/>
      <c r="D19" s="65" t="s">
        <v>285</v>
      </c>
    </row>
    <row r="20" spans="1:4" ht="11.25">
      <c r="A20" s="66" t="s">
        <v>286</v>
      </c>
      <c r="B20" s="64"/>
      <c r="C20" s="64"/>
      <c r="D20" s="70"/>
    </row>
    <row r="21" spans="1:4" ht="11.25">
      <c r="A21" s="66" t="s">
        <v>287</v>
      </c>
      <c r="B21" s="64"/>
      <c r="C21" s="64"/>
      <c r="D21" s="70"/>
    </row>
    <row r="22" spans="1:4" ht="11.25">
      <c r="A22" s="66" t="s">
        <v>288</v>
      </c>
      <c r="B22" s="64"/>
      <c r="C22" s="64"/>
      <c r="D22" s="70"/>
    </row>
    <row r="23" spans="1:4" ht="11.25">
      <c r="A23" s="66" t="s">
        <v>289</v>
      </c>
      <c r="B23" s="64"/>
      <c r="C23" s="64"/>
      <c r="D23" s="70" t="s">
        <v>290</v>
      </c>
    </row>
    <row r="24" spans="1:4" ht="11.25">
      <c r="A24" s="66" t="s">
        <v>291</v>
      </c>
      <c r="B24" s="64"/>
      <c r="C24" s="64"/>
      <c r="D24" s="65" t="s">
        <v>292</v>
      </c>
    </row>
    <row r="25" spans="1:4" ht="11.25">
      <c r="A25" s="66" t="s">
        <v>293</v>
      </c>
      <c r="B25" s="64"/>
      <c r="C25" s="64"/>
      <c r="D25" s="65" t="s">
        <v>294</v>
      </c>
    </row>
    <row r="26" spans="1:4" ht="11.25">
      <c r="A26" s="66" t="s">
        <v>821</v>
      </c>
      <c r="B26" s="64"/>
      <c r="C26" s="64"/>
      <c r="D26" s="65" t="s">
        <v>295</v>
      </c>
    </row>
    <row r="27" spans="1:4" ht="11.25">
      <c r="A27" s="66" t="s">
        <v>296</v>
      </c>
      <c r="B27" s="64"/>
      <c r="C27" s="64"/>
      <c r="D27" s="65" t="s">
        <v>297</v>
      </c>
    </row>
    <row r="28" spans="1:4" ht="11.25">
      <c r="A28" s="66" t="s">
        <v>298</v>
      </c>
      <c r="B28" s="64"/>
      <c r="C28" s="64"/>
      <c r="D28" s="65" t="s">
        <v>299</v>
      </c>
    </row>
    <row r="29" spans="1:4" ht="11.25">
      <c r="A29" s="66" t="s">
        <v>300</v>
      </c>
      <c r="B29" s="64"/>
      <c r="C29" s="64"/>
      <c r="D29" s="65" t="s">
        <v>301</v>
      </c>
    </row>
    <row r="30" spans="1:4" ht="11.25">
      <c r="A30" s="66" t="s">
        <v>302</v>
      </c>
      <c r="B30" s="64"/>
      <c r="C30" s="64"/>
      <c r="D30" s="65" t="s">
        <v>303</v>
      </c>
    </row>
    <row r="31" spans="1:4" ht="11.25">
      <c r="A31" s="66" t="s">
        <v>304</v>
      </c>
      <c r="B31" s="64"/>
      <c r="C31" s="64"/>
      <c r="D31" s="71" t="s">
        <v>305</v>
      </c>
    </row>
    <row r="32" spans="1:4" ht="11.25">
      <c r="A32" s="66" t="s">
        <v>306</v>
      </c>
      <c r="B32" s="64"/>
      <c r="C32" s="64"/>
      <c r="D32" s="65" t="s">
        <v>307</v>
      </c>
    </row>
    <row r="33" spans="1:4" ht="11.25">
      <c r="A33" s="66" t="s">
        <v>308</v>
      </c>
      <c r="B33" s="64"/>
      <c r="C33" s="64"/>
      <c r="D33" s="65" t="s">
        <v>309</v>
      </c>
    </row>
    <row r="34" spans="1:4" ht="11.25">
      <c r="A34" s="66" t="s">
        <v>310</v>
      </c>
      <c r="B34" s="64"/>
      <c r="C34" s="64"/>
      <c r="D34" s="65" t="s">
        <v>311</v>
      </c>
    </row>
    <row r="35" spans="1:4" ht="11.25">
      <c r="A35" s="66" t="s">
        <v>312</v>
      </c>
      <c r="B35" s="64"/>
      <c r="C35" s="64"/>
      <c r="D35" s="65"/>
    </row>
    <row r="36" spans="1:4" ht="11.25">
      <c r="A36" s="66" t="s">
        <v>313</v>
      </c>
      <c r="B36" s="64"/>
      <c r="C36" s="64"/>
      <c r="D36" s="65"/>
    </row>
    <row r="37" spans="1:4" ht="11.25">
      <c r="A37" s="66" t="s">
        <v>314</v>
      </c>
      <c r="B37" s="64"/>
      <c r="C37" s="64"/>
      <c r="D37" s="65"/>
    </row>
    <row r="38" spans="1:4" ht="11.25">
      <c r="A38" s="66" t="s">
        <v>315</v>
      </c>
      <c r="B38" s="64"/>
      <c r="C38" s="64"/>
      <c r="D38" s="65" t="s">
        <v>316</v>
      </c>
    </row>
    <row r="39" spans="1:4" ht="11.25">
      <c r="A39" s="72" t="s">
        <v>317</v>
      </c>
      <c r="B39" s="73"/>
      <c r="C39" s="73"/>
      <c r="D39" s="74"/>
    </row>
  </sheetData>
  <sheetProtection/>
  <mergeCells count="1">
    <mergeCell ref="A5:D5"/>
  </mergeCells>
  <printOptions/>
  <pageMargins left="0.3937007874015748"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16.xml><?xml version="1.0" encoding="utf-8"?>
<worksheet xmlns="http://schemas.openxmlformats.org/spreadsheetml/2006/main" xmlns:r="http://schemas.openxmlformats.org/officeDocument/2006/relationships">
  <dimension ref="A1:I912"/>
  <sheetViews>
    <sheetView zoomScaleSheetLayoutView="90" zoomScalePageLayoutView="0" workbookViewId="0" topLeftCell="A743">
      <selection activeCell="A25" sqref="A25:C25"/>
    </sheetView>
  </sheetViews>
  <sheetFormatPr defaultColWidth="9.140625" defaultRowHeight="12.75"/>
  <cols>
    <col min="1" max="1" width="49.7109375" style="253" customWidth="1"/>
    <col min="2" max="8" width="11.7109375" style="254" customWidth="1"/>
    <col min="9" max="9" width="10.7109375" style="223" bestFit="1" customWidth="1"/>
    <col min="10" max="16384" width="9.140625" style="223" customWidth="1"/>
  </cols>
  <sheetData>
    <row r="1" spans="1:8" ht="11.25">
      <c r="A1" s="83" t="s">
        <v>986</v>
      </c>
      <c r="B1" s="247"/>
      <c r="C1" s="247"/>
      <c r="D1" s="247"/>
      <c r="E1" s="247"/>
      <c r="F1" s="247"/>
      <c r="G1" s="247"/>
      <c r="H1" s="248"/>
    </row>
    <row r="2" spans="1:8" ht="11.25">
      <c r="A2" s="84" t="s">
        <v>987</v>
      </c>
      <c r="B2" s="249"/>
      <c r="C2" s="249"/>
      <c r="D2" s="249"/>
      <c r="E2" s="249"/>
      <c r="F2" s="249"/>
      <c r="G2" s="249"/>
      <c r="H2" s="250"/>
    </row>
    <row r="3" spans="1:8" ht="11.25">
      <c r="A3" s="85" t="s">
        <v>1110</v>
      </c>
      <c r="B3" s="251"/>
      <c r="C3" s="251"/>
      <c r="D3" s="251"/>
      <c r="E3" s="251"/>
      <c r="F3" s="251"/>
      <c r="G3" s="251"/>
      <c r="H3" s="252"/>
    </row>
    <row r="5" spans="1:8" ht="11.25">
      <c r="A5" s="417" t="s">
        <v>73</v>
      </c>
      <c r="B5" s="423"/>
      <c r="C5" s="423"/>
      <c r="D5" s="423"/>
      <c r="E5" s="423"/>
      <c r="F5" s="423"/>
      <c r="G5" s="423"/>
      <c r="H5" s="424"/>
    </row>
    <row r="7" spans="1:8" s="18" customFormat="1" ht="33.75">
      <c r="A7" s="41" t="s">
        <v>319</v>
      </c>
      <c r="B7" s="246" t="s">
        <v>521</v>
      </c>
      <c r="C7" s="246" t="s">
        <v>522</v>
      </c>
      <c r="D7" s="246" t="s">
        <v>523</v>
      </c>
      <c r="E7" s="246" t="s">
        <v>525</v>
      </c>
      <c r="F7" s="246" t="s">
        <v>524</v>
      </c>
      <c r="G7" s="246" t="s">
        <v>526</v>
      </c>
      <c r="H7" s="246" t="s">
        <v>800</v>
      </c>
    </row>
    <row r="8" spans="1:8" s="285" customFormat="1" ht="11.25">
      <c r="A8" s="227" t="s">
        <v>320</v>
      </c>
      <c r="B8" s="307">
        <v>15315000</v>
      </c>
      <c r="C8" s="307" t="s">
        <v>1306</v>
      </c>
      <c r="D8" s="307">
        <v>6375000</v>
      </c>
      <c r="E8" s="307">
        <v>810000</v>
      </c>
      <c r="F8" s="307" t="s">
        <v>1306</v>
      </c>
      <c r="G8" s="307" t="s">
        <v>1306</v>
      </c>
      <c r="H8" s="307">
        <v>22500000</v>
      </c>
    </row>
    <row r="9" spans="1:8" s="285" customFormat="1" ht="11.25">
      <c r="A9" s="227" t="s">
        <v>321</v>
      </c>
      <c r="B9" s="307">
        <v>15315000</v>
      </c>
      <c r="C9" s="307" t="s">
        <v>1306</v>
      </c>
      <c r="D9" s="307">
        <v>6375000</v>
      </c>
      <c r="E9" s="307">
        <v>810000</v>
      </c>
      <c r="F9" s="307" t="s">
        <v>1306</v>
      </c>
      <c r="G9" s="307" t="s">
        <v>1306</v>
      </c>
      <c r="H9" s="307">
        <v>22500000</v>
      </c>
    </row>
    <row r="10" spans="1:8" s="285" customFormat="1" ht="11.25">
      <c r="A10" s="245" t="s">
        <v>322</v>
      </c>
      <c r="B10" s="311">
        <v>15315000</v>
      </c>
      <c r="C10" s="311" t="s">
        <v>1306</v>
      </c>
      <c r="D10" s="311">
        <v>6375000</v>
      </c>
      <c r="E10" s="311">
        <v>810000</v>
      </c>
      <c r="F10" s="311" t="s">
        <v>1306</v>
      </c>
      <c r="G10" s="311" t="s">
        <v>1306</v>
      </c>
      <c r="H10" s="311">
        <v>22500000</v>
      </c>
    </row>
    <row r="11" spans="1:8" s="285" customFormat="1" ht="11.25">
      <c r="A11" s="245" t="s">
        <v>1413</v>
      </c>
      <c r="B11" s="311">
        <v>15315000</v>
      </c>
      <c r="C11" s="311" t="s">
        <v>1306</v>
      </c>
      <c r="D11" s="311">
        <v>6375000</v>
      </c>
      <c r="E11" s="311">
        <v>810000</v>
      </c>
      <c r="F11" s="311" t="s">
        <v>1306</v>
      </c>
      <c r="G11" s="311" t="s">
        <v>1306</v>
      </c>
      <c r="H11" s="311">
        <v>22500000</v>
      </c>
    </row>
    <row r="12" spans="1:8" s="285" customFormat="1" ht="11.25">
      <c r="A12" s="245" t="s">
        <v>1414</v>
      </c>
      <c r="B12" s="311">
        <v>15315000</v>
      </c>
      <c r="C12" s="311" t="s">
        <v>1306</v>
      </c>
      <c r="D12" s="311">
        <v>6375000</v>
      </c>
      <c r="E12" s="311">
        <v>810000</v>
      </c>
      <c r="F12" s="311" t="s">
        <v>1306</v>
      </c>
      <c r="G12" s="311" t="s">
        <v>1306</v>
      </c>
      <c r="H12" s="311">
        <v>22500000</v>
      </c>
    </row>
    <row r="13" spans="1:8" s="285" customFormat="1" ht="33.75">
      <c r="A13" s="245" t="s">
        <v>1415</v>
      </c>
      <c r="B13" s="311" t="s">
        <v>1306</v>
      </c>
      <c r="C13" s="311" t="s">
        <v>1306</v>
      </c>
      <c r="D13" s="311">
        <v>1400000</v>
      </c>
      <c r="E13" s="311">
        <v>350000</v>
      </c>
      <c r="F13" s="311" t="s">
        <v>1306</v>
      </c>
      <c r="G13" s="311" t="s">
        <v>1306</v>
      </c>
      <c r="H13" s="311">
        <v>1750000</v>
      </c>
    </row>
    <row r="14" spans="1:8" s="285" customFormat="1" ht="11.25">
      <c r="A14" s="228" t="s">
        <v>1416</v>
      </c>
      <c r="B14" s="308" t="s">
        <v>1306</v>
      </c>
      <c r="C14" s="308" t="s">
        <v>1306</v>
      </c>
      <c r="D14" s="308">
        <v>1400000</v>
      </c>
      <c r="E14" s="308">
        <v>350000</v>
      </c>
      <c r="F14" s="308" t="s">
        <v>1306</v>
      </c>
      <c r="G14" s="308" t="s">
        <v>1306</v>
      </c>
      <c r="H14" s="308">
        <v>1750000</v>
      </c>
    </row>
    <row r="15" spans="1:8" s="285" customFormat="1" ht="45">
      <c r="A15" s="245" t="s">
        <v>1417</v>
      </c>
      <c r="B15" s="311" t="s">
        <v>1306</v>
      </c>
      <c r="C15" s="311" t="s">
        <v>1306</v>
      </c>
      <c r="D15" s="311">
        <v>170000</v>
      </c>
      <c r="E15" s="311">
        <v>260000</v>
      </c>
      <c r="F15" s="311" t="s">
        <v>1306</v>
      </c>
      <c r="G15" s="311" t="s">
        <v>1306</v>
      </c>
      <c r="H15" s="311">
        <v>430000</v>
      </c>
    </row>
    <row r="16" spans="1:8" s="285" customFormat="1" ht="11.25">
      <c r="A16" s="228" t="s">
        <v>1416</v>
      </c>
      <c r="B16" s="308" t="s">
        <v>1306</v>
      </c>
      <c r="C16" s="308" t="s">
        <v>1306</v>
      </c>
      <c r="D16" s="308">
        <v>170000</v>
      </c>
      <c r="E16" s="308">
        <v>260000</v>
      </c>
      <c r="F16" s="308" t="s">
        <v>1306</v>
      </c>
      <c r="G16" s="308" t="s">
        <v>1306</v>
      </c>
      <c r="H16" s="308">
        <v>430000</v>
      </c>
    </row>
    <row r="17" spans="1:8" s="285" customFormat="1" ht="33.75">
      <c r="A17" s="245" t="s">
        <v>1418</v>
      </c>
      <c r="B17" s="311" t="s">
        <v>1306</v>
      </c>
      <c r="C17" s="311" t="s">
        <v>1306</v>
      </c>
      <c r="D17" s="311">
        <v>3635000</v>
      </c>
      <c r="E17" s="311" t="s">
        <v>1306</v>
      </c>
      <c r="F17" s="311" t="s">
        <v>1306</v>
      </c>
      <c r="G17" s="311" t="s">
        <v>1306</v>
      </c>
      <c r="H17" s="311">
        <v>3635000</v>
      </c>
    </row>
    <row r="18" spans="1:8" s="285" customFormat="1" ht="11.25">
      <c r="A18" s="228" t="s">
        <v>1416</v>
      </c>
      <c r="B18" s="308" t="s">
        <v>1306</v>
      </c>
      <c r="C18" s="308" t="s">
        <v>1306</v>
      </c>
      <c r="D18" s="308">
        <v>3635000</v>
      </c>
      <c r="E18" s="308" t="s">
        <v>1306</v>
      </c>
      <c r="F18" s="308" t="s">
        <v>1306</v>
      </c>
      <c r="G18" s="308" t="s">
        <v>1306</v>
      </c>
      <c r="H18" s="308">
        <v>3635000</v>
      </c>
    </row>
    <row r="19" spans="1:8" s="285" customFormat="1" ht="33.75">
      <c r="A19" s="245" t="s">
        <v>1419</v>
      </c>
      <c r="B19" s="311">
        <v>15315000</v>
      </c>
      <c r="C19" s="311" t="s">
        <v>1306</v>
      </c>
      <c r="D19" s="311">
        <v>120000</v>
      </c>
      <c r="E19" s="311" t="s">
        <v>1306</v>
      </c>
      <c r="F19" s="311" t="s">
        <v>1306</v>
      </c>
      <c r="G19" s="311" t="s">
        <v>1306</v>
      </c>
      <c r="H19" s="311">
        <v>15435000</v>
      </c>
    </row>
    <row r="20" spans="1:8" s="285" customFormat="1" ht="11.25">
      <c r="A20" s="228" t="s">
        <v>1416</v>
      </c>
      <c r="B20" s="308">
        <v>15315000</v>
      </c>
      <c r="C20" s="308" t="s">
        <v>1306</v>
      </c>
      <c r="D20" s="308">
        <v>120000</v>
      </c>
      <c r="E20" s="308" t="s">
        <v>1306</v>
      </c>
      <c r="F20" s="308" t="s">
        <v>1306</v>
      </c>
      <c r="G20" s="308" t="s">
        <v>1306</v>
      </c>
      <c r="H20" s="308">
        <v>15435000</v>
      </c>
    </row>
    <row r="21" spans="1:8" s="285" customFormat="1" ht="22.5">
      <c r="A21" s="245" t="s">
        <v>1420</v>
      </c>
      <c r="B21" s="311" t="s">
        <v>1306</v>
      </c>
      <c r="C21" s="311" t="s">
        <v>1306</v>
      </c>
      <c r="D21" s="311">
        <v>450000</v>
      </c>
      <c r="E21" s="311">
        <v>200000</v>
      </c>
      <c r="F21" s="311" t="s">
        <v>1306</v>
      </c>
      <c r="G21" s="311" t="s">
        <v>1306</v>
      </c>
      <c r="H21" s="311">
        <v>650000</v>
      </c>
    </row>
    <row r="22" spans="1:8" s="285" customFormat="1" ht="11.25">
      <c r="A22" s="228" t="s">
        <v>1416</v>
      </c>
      <c r="B22" s="308" t="s">
        <v>1306</v>
      </c>
      <c r="C22" s="308" t="s">
        <v>1306</v>
      </c>
      <c r="D22" s="308">
        <v>450000</v>
      </c>
      <c r="E22" s="308">
        <v>200000</v>
      </c>
      <c r="F22" s="308" t="s">
        <v>1306</v>
      </c>
      <c r="G22" s="308" t="s">
        <v>1306</v>
      </c>
      <c r="H22" s="308">
        <v>650000</v>
      </c>
    </row>
    <row r="23" spans="1:8" s="285" customFormat="1" ht="22.5">
      <c r="A23" s="245" t="s">
        <v>1421</v>
      </c>
      <c r="B23" s="311" t="s">
        <v>1306</v>
      </c>
      <c r="C23" s="311" t="s">
        <v>1306</v>
      </c>
      <c r="D23" s="311">
        <v>600000</v>
      </c>
      <c r="E23" s="311" t="s">
        <v>1306</v>
      </c>
      <c r="F23" s="311" t="s">
        <v>1306</v>
      </c>
      <c r="G23" s="311" t="s">
        <v>1306</v>
      </c>
      <c r="H23" s="311">
        <v>600000</v>
      </c>
    </row>
    <row r="24" spans="1:8" s="285" customFormat="1" ht="11.25">
      <c r="A24" s="228" t="s">
        <v>1416</v>
      </c>
      <c r="B24" s="308" t="s">
        <v>1306</v>
      </c>
      <c r="C24" s="308" t="s">
        <v>1306</v>
      </c>
      <c r="D24" s="308">
        <v>600000</v>
      </c>
      <c r="E24" s="308" t="s">
        <v>1306</v>
      </c>
      <c r="F24" s="308" t="s">
        <v>1306</v>
      </c>
      <c r="G24" s="308" t="s">
        <v>1306</v>
      </c>
      <c r="H24" s="308">
        <v>600000</v>
      </c>
    </row>
    <row r="25" spans="1:8" s="285" customFormat="1" ht="11.25">
      <c r="A25" s="227" t="s">
        <v>693</v>
      </c>
      <c r="B25" s="307">
        <v>3751000</v>
      </c>
      <c r="C25" s="307" t="s">
        <v>1306</v>
      </c>
      <c r="D25" s="307">
        <v>4821200</v>
      </c>
      <c r="E25" s="307">
        <v>169000</v>
      </c>
      <c r="F25" s="307" t="s">
        <v>1306</v>
      </c>
      <c r="G25" s="307" t="s">
        <v>1306</v>
      </c>
      <c r="H25" s="307">
        <v>8741200</v>
      </c>
    </row>
    <row r="26" spans="1:8" s="285" customFormat="1" ht="11.25">
      <c r="A26" s="227" t="s">
        <v>694</v>
      </c>
      <c r="B26" s="307">
        <v>3751000</v>
      </c>
      <c r="C26" s="307" t="s">
        <v>1306</v>
      </c>
      <c r="D26" s="307">
        <v>1104300</v>
      </c>
      <c r="E26" s="307">
        <v>75000</v>
      </c>
      <c r="F26" s="307" t="s">
        <v>1306</v>
      </c>
      <c r="G26" s="307" t="s">
        <v>1306</v>
      </c>
      <c r="H26" s="307">
        <v>4930300</v>
      </c>
    </row>
    <row r="27" spans="1:8" s="285" customFormat="1" ht="11.25">
      <c r="A27" s="245" t="s">
        <v>695</v>
      </c>
      <c r="B27" s="311">
        <v>3751000</v>
      </c>
      <c r="C27" s="311" t="s">
        <v>1306</v>
      </c>
      <c r="D27" s="311">
        <v>1104300</v>
      </c>
      <c r="E27" s="311">
        <v>75000</v>
      </c>
      <c r="F27" s="311" t="s">
        <v>1306</v>
      </c>
      <c r="G27" s="311" t="s">
        <v>1306</v>
      </c>
      <c r="H27" s="311">
        <v>4930300</v>
      </c>
    </row>
    <row r="28" spans="1:8" s="285" customFormat="1" ht="11.25">
      <c r="A28" s="245" t="s">
        <v>1422</v>
      </c>
      <c r="B28" s="311">
        <v>3751000</v>
      </c>
      <c r="C28" s="311" t="s">
        <v>1306</v>
      </c>
      <c r="D28" s="311">
        <v>1104300</v>
      </c>
      <c r="E28" s="311">
        <v>75000</v>
      </c>
      <c r="F28" s="311" t="s">
        <v>1306</v>
      </c>
      <c r="G28" s="311" t="s">
        <v>1306</v>
      </c>
      <c r="H28" s="311">
        <v>4930300</v>
      </c>
    </row>
    <row r="29" spans="1:8" s="285" customFormat="1" ht="11.25">
      <c r="A29" s="245" t="s">
        <v>1423</v>
      </c>
      <c r="B29" s="311">
        <v>3751000</v>
      </c>
      <c r="C29" s="311" t="s">
        <v>1306</v>
      </c>
      <c r="D29" s="311">
        <v>1104300</v>
      </c>
      <c r="E29" s="311">
        <v>75000</v>
      </c>
      <c r="F29" s="311" t="s">
        <v>1306</v>
      </c>
      <c r="G29" s="311" t="s">
        <v>1306</v>
      </c>
      <c r="H29" s="311">
        <v>4930300</v>
      </c>
    </row>
    <row r="30" spans="1:8" s="285" customFormat="1" ht="45">
      <c r="A30" s="245" t="s">
        <v>1424</v>
      </c>
      <c r="B30" s="311" t="s">
        <v>1306</v>
      </c>
      <c r="C30" s="311" t="s">
        <v>1306</v>
      </c>
      <c r="D30" s="311">
        <v>31600</v>
      </c>
      <c r="E30" s="311" t="s">
        <v>1306</v>
      </c>
      <c r="F30" s="311" t="s">
        <v>1306</v>
      </c>
      <c r="G30" s="311" t="s">
        <v>1306</v>
      </c>
      <c r="H30" s="311">
        <v>31600</v>
      </c>
    </row>
    <row r="31" spans="1:8" s="285" customFormat="1" ht="11.25">
      <c r="A31" s="228" t="s">
        <v>1416</v>
      </c>
      <c r="B31" s="308" t="s">
        <v>1306</v>
      </c>
      <c r="C31" s="308" t="s">
        <v>1306</v>
      </c>
      <c r="D31" s="308">
        <v>31600</v>
      </c>
      <c r="E31" s="308" t="s">
        <v>1306</v>
      </c>
      <c r="F31" s="308" t="s">
        <v>1306</v>
      </c>
      <c r="G31" s="308" t="s">
        <v>1306</v>
      </c>
      <c r="H31" s="308">
        <v>31600</v>
      </c>
    </row>
    <row r="32" spans="1:8" s="285" customFormat="1" ht="45">
      <c r="A32" s="245" t="s">
        <v>1425</v>
      </c>
      <c r="B32" s="311" t="s">
        <v>1306</v>
      </c>
      <c r="C32" s="311" t="s">
        <v>1306</v>
      </c>
      <c r="D32" s="311">
        <v>225700</v>
      </c>
      <c r="E32" s="311" t="s">
        <v>1306</v>
      </c>
      <c r="F32" s="311" t="s">
        <v>1306</v>
      </c>
      <c r="G32" s="311" t="s">
        <v>1306</v>
      </c>
      <c r="H32" s="311">
        <v>225700</v>
      </c>
    </row>
    <row r="33" spans="1:8" s="285" customFormat="1" ht="11.25">
      <c r="A33" s="228" t="s">
        <v>1416</v>
      </c>
      <c r="B33" s="308" t="s">
        <v>1306</v>
      </c>
      <c r="C33" s="308" t="s">
        <v>1306</v>
      </c>
      <c r="D33" s="308">
        <v>225700</v>
      </c>
      <c r="E33" s="308" t="s">
        <v>1306</v>
      </c>
      <c r="F33" s="308" t="s">
        <v>1306</v>
      </c>
      <c r="G33" s="308" t="s">
        <v>1306</v>
      </c>
      <c r="H33" s="308">
        <v>225700</v>
      </c>
    </row>
    <row r="34" spans="1:8" s="285" customFormat="1" ht="33.75">
      <c r="A34" s="245" t="s">
        <v>1426</v>
      </c>
      <c r="B34" s="311" t="s">
        <v>1306</v>
      </c>
      <c r="C34" s="311" t="s">
        <v>1306</v>
      </c>
      <c r="D34" s="311">
        <v>586400</v>
      </c>
      <c r="E34" s="311">
        <v>50000</v>
      </c>
      <c r="F34" s="311" t="s">
        <v>1306</v>
      </c>
      <c r="G34" s="311" t="s">
        <v>1306</v>
      </c>
      <c r="H34" s="311">
        <v>636400</v>
      </c>
    </row>
    <row r="35" spans="1:8" s="285" customFormat="1" ht="11.25">
      <c r="A35" s="228" t="s">
        <v>1416</v>
      </c>
      <c r="B35" s="308" t="s">
        <v>1306</v>
      </c>
      <c r="C35" s="308" t="s">
        <v>1306</v>
      </c>
      <c r="D35" s="308">
        <v>586400</v>
      </c>
      <c r="E35" s="308">
        <v>50000</v>
      </c>
      <c r="F35" s="308" t="s">
        <v>1306</v>
      </c>
      <c r="G35" s="308" t="s">
        <v>1306</v>
      </c>
      <c r="H35" s="308">
        <v>636400</v>
      </c>
    </row>
    <row r="36" spans="1:8" s="285" customFormat="1" ht="33.75">
      <c r="A36" s="245" t="s">
        <v>1427</v>
      </c>
      <c r="B36" s="311">
        <v>3751000</v>
      </c>
      <c r="C36" s="311" t="s">
        <v>1306</v>
      </c>
      <c r="D36" s="311">
        <v>86600</v>
      </c>
      <c r="E36" s="311" t="s">
        <v>1306</v>
      </c>
      <c r="F36" s="311" t="s">
        <v>1306</v>
      </c>
      <c r="G36" s="311" t="s">
        <v>1306</v>
      </c>
      <c r="H36" s="311">
        <v>3837600</v>
      </c>
    </row>
    <row r="37" spans="1:8" s="285" customFormat="1" ht="11.25">
      <c r="A37" s="228" t="s">
        <v>1416</v>
      </c>
      <c r="B37" s="308">
        <v>3751000</v>
      </c>
      <c r="C37" s="308" t="s">
        <v>1306</v>
      </c>
      <c r="D37" s="308">
        <v>86600</v>
      </c>
      <c r="E37" s="308" t="s">
        <v>1306</v>
      </c>
      <c r="F37" s="308" t="s">
        <v>1306</v>
      </c>
      <c r="G37" s="308" t="s">
        <v>1306</v>
      </c>
      <c r="H37" s="308">
        <v>3837600</v>
      </c>
    </row>
    <row r="38" spans="1:8" s="285" customFormat="1" ht="22.5">
      <c r="A38" s="245" t="s">
        <v>1420</v>
      </c>
      <c r="B38" s="311" t="s">
        <v>1306</v>
      </c>
      <c r="C38" s="311" t="s">
        <v>1306</v>
      </c>
      <c r="D38" s="311">
        <v>54000</v>
      </c>
      <c r="E38" s="311">
        <v>25000</v>
      </c>
      <c r="F38" s="311" t="s">
        <v>1306</v>
      </c>
      <c r="G38" s="311" t="s">
        <v>1306</v>
      </c>
      <c r="H38" s="311">
        <v>79000</v>
      </c>
    </row>
    <row r="39" spans="1:8" s="285" customFormat="1" ht="11.25">
      <c r="A39" s="228" t="s">
        <v>1416</v>
      </c>
      <c r="B39" s="308" t="s">
        <v>1306</v>
      </c>
      <c r="C39" s="308" t="s">
        <v>1306</v>
      </c>
      <c r="D39" s="308">
        <v>54000</v>
      </c>
      <c r="E39" s="308">
        <v>25000</v>
      </c>
      <c r="F39" s="308" t="s">
        <v>1306</v>
      </c>
      <c r="G39" s="308" t="s">
        <v>1306</v>
      </c>
      <c r="H39" s="308">
        <v>79000</v>
      </c>
    </row>
    <row r="40" spans="1:8" s="285" customFormat="1" ht="45">
      <c r="A40" s="245" t="s">
        <v>1428</v>
      </c>
      <c r="B40" s="311" t="s">
        <v>1306</v>
      </c>
      <c r="C40" s="311" t="s">
        <v>1306</v>
      </c>
      <c r="D40" s="311">
        <v>120000</v>
      </c>
      <c r="E40" s="311" t="s">
        <v>1306</v>
      </c>
      <c r="F40" s="311" t="s">
        <v>1306</v>
      </c>
      <c r="G40" s="311" t="s">
        <v>1306</v>
      </c>
      <c r="H40" s="311">
        <v>120000</v>
      </c>
    </row>
    <row r="41" spans="1:8" s="285" customFormat="1" ht="11.25">
      <c r="A41" s="228" t="s">
        <v>1416</v>
      </c>
      <c r="B41" s="308" t="s">
        <v>1306</v>
      </c>
      <c r="C41" s="308" t="s">
        <v>1306</v>
      </c>
      <c r="D41" s="308">
        <v>120000</v>
      </c>
      <c r="E41" s="308" t="s">
        <v>1306</v>
      </c>
      <c r="F41" s="308" t="s">
        <v>1306</v>
      </c>
      <c r="G41" s="308" t="s">
        <v>1306</v>
      </c>
      <c r="H41" s="308">
        <v>120000</v>
      </c>
    </row>
    <row r="42" spans="1:8" s="285" customFormat="1" ht="11.25">
      <c r="A42" s="227" t="s">
        <v>1350</v>
      </c>
      <c r="B42" s="307" t="s">
        <v>1306</v>
      </c>
      <c r="C42" s="307" t="s">
        <v>1306</v>
      </c>
      <c r="D42" s="307">
        <v>3716900</v>
      </c>
      <c r="E42" s="307">
        <v>94000</v>
      </c>
      <c r="F42" s="307" t="s">
        <v>1306</v>
      </c>
      <c r="G42" s="307" t="s">
        <v>1306</v>
      </c>
      <c r="H42" s="307">
        <v>3810900</v>
      </c>
    </row>
    <row r="43" spans="1:8" s="285" customFormat="1" ht="11.25">
      <c r="A43" s="245" t="s">
        <v>718</v>
      </c>
      <c r="B43" s="311" t="s">
        <v>1306</v>
      </c>
      <c r="C43" s="311" t="s">
        <v>1306</v>
      </c>
      <c r="D43" s="311">
        <v>3716900</v>
      </c>
      <c r="E43" s="311">
        <v>94000</v>
      </c>
      <c r="F43" s="311" t="s">
        <v>1306</v>
      </c>
      <c r="G43" s="311" t="s">
        <v>1306</v>
      </c>
      <c r="H43" s="311">
        <v>3810900</v>
      </c>
    </row>
    <row r="44" spans="1:8" s="285" customFormat="1" ht="11.25">
      <c r="A44" s="245" t="s">
        <v>1429</v>
      </c>
      <c r="B44" s="311" t="s">
        <v>1306</v>
      </c>
      <c r="C44" s="311" t="s">
        <v>1306</v>
      </c>
      <c r="D44" s="311">
        <v>3716900</v>
      </c>
      <c r="E44" s="311">
        <v>94000</v>
      </c>
      <c r="F44" s="311" t="s">
        <v>1306</v>
      </c>
      <c r="G44" s="311" t="s">
        <v>1306</v>
      </c>
      <c r="H44" s="311">
        <v>3810900</v>
      </c>
    </row>
    <row r="45" spans="1:8" s="285" customFormat="1" ht="11.25">
      <c r="A45" s="245" t="s">
        <v>1430</v>
      </c>
      <c r="B45" s="311" t="s">
        <v>1306</v>
      </c>
      <c r="C45" s="311" t="s">
        <v>1306</v>
      </c>
      <c r="D45" s="311">
        <v>3716900</v>
      </c>
      <c r="E45" s="311">
        <v>94000</v>
      </c>
      <c r="F45" s="311" t="s">
        <v>1306</v>
      </c>
      <c r="G45" s="311" t="s">
        <v>1306</v>
      </c>
      <c r="H45" s="311">
        <v>3810900</v>
      </c>
    </row>
    <row r="46" spans="1:8" s="285" customFormat="1" ht="78.75">
      <c r="A46" s="245" t="s">
        <v>1431</v>
      </c>
      <c r="B46" s="311" t="s">
        <v>1306</v>
      </c>
      <c r="C46" s="311" t="s">
        <v>1306</v>
      </c>
      <c r="D46" s="311">
        <v>3048800</v>
      </c>
      <c r="E46" s="311">
        <v>94000</v>
      </c>
      <c r="F46" s="311" t="s">
        <v>1306</v>
      </c>
      <c r="G46" s="311" t="s">
        <v>1306</v>
      </c>
      <c r="H46" s="311">
        <v>3142800</v>
      </c>
    </row>
    <row r="47" spans="1:8" s="285" customFormat="1" ht="11.25">
      <c r="A47" s="228" t="s">
        <v>1416</v>
      </c>
      <c r="B47" s="308" t="s">
        <v>1306</v>
      </c>
      <c r="C47" s="308" t="s">
        <v>1306</v>
      </c>
      <c r="D47" s="308">
        <v>755200</v>
      </c>
      <c r="E47" s="308">
        <v>93000</v>
      </c>
      <c r="F47" s="308" t="s">
        <v>1306</v>
      </c>
      <c r="G47" s="308" t="s">
        <v>1306</v>
      </c>
      <c r="H47" s="308">
        <v>848200</v>
      </c>
    </row>
    <row r="48" spans="1:8" s="285" customFormat="1" ht="11.25">
      <c r="A48" s="228" t="s">
        <v>1432</v>
      </c>
      <c r="B48" s="308" t="s">
        <v>1306</v>
      </c>
      <c r="C48" s="308" t="s">
        <v>1306</v>
      </c>
      <c r="D48" s="308">
        <v>191600</v>
      </c>
      <c r="E48" s="308" t="s">
        <v>1306</v>
      </c>
      <c r="F48" s="308" t="s">
        <v>1306</v>
      </c>
      <c r="G48" s="308" t="s">
        <v>1306</v>
      </c>
      <c r="H48" s="308">
        <v>191600</v>
      </c>
    </row>
    <row r="49" spans="1:8" s="285" customFormat="1" ht="11.25">
      <c r="A49" s="228" t="s">
        <v>1433</v>
      </c>
      <c r="B49" s="308" t="s">
        <v>1306</v>
      </c>
      <c r="C49" s="308" t="s">
        <v>1306</v>
      </c>
      <c r="D49" s="308">
        <v>1958000</v>
      </c>
      <c r="E49" s="308">
        <v>1000</v>
      </c>
      <c r="F49" s="308" t="s">
        <v>1306</v>
      </c>
      <c r="G49" s="308" t="s">
        <v>1306</v>
      </c>
      <c r="H49" s="308">
        <v>1959000</v>
      </c>
    </row>
    <row r="50" spans="1:8" s="285" customFormat="1" ht="11.25">
      <c r="A50" s="228" t="s">
        <v>1434</v>
      </c>
      <c r="B50" s="308" t="s">
        <v>1306</v>
      </c>
      <c r="C50" s="308" t="s">
        <v>1306</v>
      </c>
      <c r="D50" s="308">
        <v>144000</v>
      </c>
      <c r="E50" s="308" t="s">
        <v>1306</v>
      </c>
      <c r="F50" s="308" t="s">
        <v>1306</v>
      </c>
      <c r="G50" s="308" t="s">
        <v>1306</v>
      </c>
      <c r="H50" s="308">
        <v>144000</v>
      </c>
    </row>
    <row r="51" spans="1:8" s="285" customFormat="1" ht="45">
      <c r="A51" s="245" t="s">
        <v>1435</v>
      </c>
      <c r="B51" s="311" t="s">
        <v>1306</v>
      </c>
      <c r="C51" s="311" t="s">
        <v>1306</v>
      </c>
      <c r="D51" s="311">
        <v>668100</v>
      </c>
      <c r="E51" s="311" t="s">
        <v>1306</v>
      </c>
      <c r="F51" s="311" t="s">
        <v>1306</v>
      </c>
      <c r="G51" s="311" t="s">
        <v>1306</v>
      </c>
      <c r="H51" s="311">
        <v>668100</v>
      </c>
    </row>
    <row r="52" spans="1:8" s="285" customFormat="1" ht="11.25">
      <c r="A52" s="228" t="s">
        <v>1416</v>
      </c>
      <c r="B52" s="308" t="s">
        <v>1306</v>
      </c>
      <c r="C52" s="308" t="s">
        <v>1306</v>
      </c>
      <c r="D52" s="308">
        <v>153600</v>
      </c>
      <c r="E52" s="308" t="s">
        <v>1306</v>
      </c>
      <c r="F52" s="308" t="s">
        <v>1306</v>
      </c>
      <c r="G52" s="308" t="s">
        <v>1306</v>
      </c>
      <c r="H52" s="308">
        <v>153600</v>
      </c>
    </row>
    <row r="53" spans="1:8" s="285" customFormat="1" ht="11.25">
      <c r="A53" s="228" t="s">
        <v>1432</v>
      </c>
      <c r="B53" s="308" t="s">
        <v>1306</v>
      </c>
      <c r="C53" s="308" t="s">
        <v>1306</v>
      </c>
      <c r="D53" s="308">
        <v>138000</v>
      </c>
      <c r="E53" s="308" t="s">
        <v>1306</v>
      </c>
      <c r="F53" s="308" t="s">
        <v>1306</v>
      </c>
      <c r="G53" s="308" t="s">
        <v>1306</v>
      </c>
      <c r="H53" s="308">
        <v>138000</v>
      </c>
    </row>
    <row r="54" spans="1:8" s="285" customFormat="1" ht="11.25">
      <c r="A54" s="228" t="s">
        <v>1433</v>
      </c>
      <c r="B54" s="308" t="s">
        <v>1306</v>
      </c>
      <c r="C54" s="308" t="s">
        <v>1306</v>
      </c>
      <c r="D54" s="308">
        <v>376500</v>
      </c>
      <c r="E54" s="308" t="s">
        <v>1306</v>
      </c>
      <c r="F54" s="308" t="s">
        <v>1306</v>
      </c>
      <c r="G54" s="308" t="s">
        <v>1306</v>
      </c>
      <c r="H54" s="308">
        <v>376500</v>
      </c>
    </row>
    <row r="55" spans="1:8" s="285" customFormat="1" ht="11.25">
      <c r="A55" s="227" t="s">
        <v>697</v>
      </c>
      <c r="B55" s="307">
        <v>555900</v>
      </c>
      <c r="C55" s="307" t="s">
        <v>1306</v>
      </c>
      <c r="D55" s="307">
        <v>109596</v>
      </c>
      <c r="E55" s="307">
        <v>14000</v>
      </c>
      <c r="F55" s="307" t="s">
        <v>1306</v>
      </c>
      <c r="G55" s="307" t="s">
        <v>1306</v>
      </c>
      <c r="H55" s="307">
        <v>679496</v>
      </c>
    </row>
    <row r="56" spans="1:8" s="285" customFormat="1" ht="11.25">
      <c r="A56" s="227" t="s">
        <v>698</v>
      </c>
      <c r="B56" s="307">
        <v>555900</v>
      </c>
      <c r="C56" s="307" t="s">
        <v>1306</v>
      </c>
      <c r="D56" s="307">
        <v>109596</v>
      </c>
      <c r="E56" s="307">
        <v>14000</v>
      </c>
      <c r="F56" s="307" t="s">
        <v>1306</v>
      </c>
      <c r="G56" s="307" t="s">
        <v>1306</v>
      </c>
      <c r="H56" s="307">
        <v>679496</v>
      </c>
    </row>
    <row r="57" spans="1:8" s="285" customFormat="1" ht="11.25">
      <c r="A57" s="245" t="s">
        <v>695</v>
      </c>
      <c r="B57" s="311">
        <v>555900</v>
      </c>
      <c r="C57" s="311" t="s">
        <v>1306</v>
      </c>
      <c r="D57" s="311">
        <v>109596</v>
      </c>
      <c r="E57" s="311">
        <v>14000</v>
      </c>
      <c r="F57" s="311" t="s">
        <v>1306</v>
      </c>
      <c r="G57" s="311" t="s">
        <v>1306</v>
      </c>
      <c r="H57" s="311">
        <v>679496</v>
      </c>
    </row>
    <row r="58" spans="1:8" s="285" customFormat="1" ht="11.25">
      <c r="A58" s="245" t="s">
        <v>1422</v>
      </c>
      <c r="B58" s="311">
        <v>555900</v>
      </c>
      <c r="C58" s="311" t="s">
        <v>1306</v>
      </c>
      <c r="D58" s="311">
        <v>90696</v>
      </c>
      <c r="E58" s="311">
        <v>14000</v>
      </c>
      <c r="F58" s="311" t="s">
        <v>1306</v>
      </c>
      <c r="G58" s="311" t="s">
        <v>1306</v>
      </c>
      <c r="H58" s="311">
        <v>660596</v>
      </c>
    </row>
    <row r="59" spans="1:8" s="285" customFormat="1" ht="11.25">
      <c r="A59" s="245" t="s">
        <v>1423</v>
      </c>
      <c r="B59" s="311">
        <v>555900</v>
      </c>
      <c r="C59" s="311" t="s">
        <v>1306</v>
      </c>
      <c r="D59" s="311">
        <v>90696</v>
      </c>
      <c r="E59" s="311">
        <v>14000</v>
      </c>
      <c r="F59" s="311" t="s">
        <v>1306</v>
      </c>
      <c r="G59" s="311" t="s">
        <v>1306</v>
      </c>
      <c r="H59" s="311">
        <v>660596</v>
      </c>
    </row>
    <row r="60" spans="1:8" s="285" customFormat="1" ht="45">
      <c r="A60" s="245" t="s">
        <v>1425</v>
      </c>
      <c r="B60" s="311" t="s">
        <v>1306</v>
      </c>
      <c r="C60" s="311" t="s">
        <v>1306</v>
      </c>
      <c r="D60" s="311">
        <v>30600</v>
      </c>
      <c r="E60" s="311" t="s">
        <v>1306</v>
      </c>
      <c r="F60" s="311" t="s">
        <v>1306</v>
      </c>
      <c r="G60" s="311" t="s">
        <v>1306</v>
      </c>
      <c r="H60" s="311">
        <v>30600</v>
      </c>
    </row>
    <row r="61" spans="1:8" s="285" customFormat="1" ht="11.25">
      <c r="A61" s="228" t="s">
        <v>1416</v>
      </c>
      <c r="B61" s="308" t="s">
        <v>1306</v>
      </c>
      <c r="C61" s="308" t="s">
        <v>1306</v>
      </c>
      <c r="D61" s="308">
        <v>30600</v>
      </c>
      <c r="E61" s="308" t="s">
        <v>1306</v>
      </c>
      <c r="F61" s="308" t="s">
        <v>1306</v>
      </c>
      <c r="G61" s="308" t="s">
        <v>1306</v>
      </c>
      <c r="H61" s="308">
        <v>30600</v>
      </c>
    </row>
    <row r="62" spans="1:8" s="285" customFormat="1" ht="33.75">
      <c r="A62" s="245" t="s">
        <v>1426</v>
      </c>
      <c r="B62" s="311" t="s">
        <v>1306</v>
      </c>
      <c r="C62" s="311" t="s">
        <v>1306</v>
      </c>
      <c r="D62" s="311">
        <v>50396</v>
      </c>
      <c r="E62" s="311">
        <v>5000</v>
      </c>
      <c r="F62" s="311" t="s">
        <v>1306</v>
      </c>
      <c r="G62" s="311" t="s">
        <v>1306</v>
      </c>
      <c r="H62" s="311">
        <v>55396</v>
      </c>
    </row>
    <row r="63" spans="1:8" s="285" customFormat="1" ht="11.25">
      <c r="A63" s="228" t="s">
        <v>1416</v>
      </c>
      <c r="B63" s="308" t="s">
        <v>1306</v>
      </c>
      <c r="C63" s="308" t="s">
        <v>1306</v>
      </c>
      <c r="D63" s="308">
        <v>50396</v>
      </c>
      <c r="E63" s="308">
        <v>5000</v>
      </c>
      <c r="F63" s="308" t="s">
        <v>1306</v>
      </c>
      <c r="G63" s="308" t="s">
        <v>1306</v>
      </c>
      <c r="H63" s="308">
        <v>55396</v>
      </c>
    </row>
    <row r="64" spans="1:8" s="285" customFormat="1" ht="33.75">
      <c r="A64" s="245" t="s">
        <v>1427</v>
      </c>
      <c r="B64" s="311">
        <v>555900</v>
      </c>
      <c r="C64" s="311" t="s">
        <v>1306</v>
      </c>
      <c r="D64" s="311">
        <v>1300</v>
      </c>
      <c r="E64" s="311" t="s">
        <v>1306</v>
      </c>
      <c r="F64" s="311" t="s">
        <v>1306</v>
      </c>
      <c r="G64" s="311" t="s">
        <v>1306</v>
      </c>
      <c r="H64" s="311">
        <v>557200</v>
      </c>
    </row>
    <row r="65" spans="1:8" s="285" customFormat="1" ht="11.25">
      <c r="A65" s="228" t="s">
        <v>1416</v>
      </c>
      <c r="B65" s="308">
        <v>555900</v>
      </c>
      <c r="C65" s="308" t="s">
        <v>1306</v>
      </c>
      <c r="D65" s="308">
        <v>1300</v>
      </c>
      <c r="E65" s="308" t="s">
        <v>1306</v>
      </c>
      <c r="F65" s="308" t="s">
        <v>1306</v>
      </c>
      <c r="G65" s="308" t="s">
        <v>1306</v>
      </c>
      <c r="H65" s="308">
        <v>557200</v>
      </c>
    </row>
    <row r="66" spans="1:8" s="285" customFormat="1" ht="22.5">
      <c r="A66" s="245" t="s">
        <v>1420</v>
      </c>
      <c r="B66" s="311" t="s">
        <v>1306</v>
      </c>
      <c r="C66" s="311" t="s">
        <v>1306</v>
      </c>
      <c r="D66" s="311">
        <v>8400</v>
      </c>
      <c r="E66" s="311">
        <v>9000</v>
      </c>
      <c r="F66" s="311" t="s">
        <v>1306</v>
      </c>
      <c r="G66" s="311" t="s">
        <v>1306</v>
      </c>
      <c r="H66" s="311">
        <v>17400</v>
      </c>
    </row>
    <row r="67" spans="1:8" s="285" customFormat="1" ht="11.25">
      <c r="A67" s="228" t="s">
        <v>1416</v>
      </c>
      <c r="B67" s="308" t="s">
        <v>1306</v>
      </c>
      <c r="C67" s="308" t="s">
        <v>1306</v>
      </c>
      <c r="D67" s="308">
        <v>8400</v>
      </c>
      <c r="E67" s="308">
        <v>9000</v>
      </c>
      <c r="F67" s="308" t="s">
        <v>1306</v>
      </c>
      <c r="G67" s="308" t="s">
        <v>1306</v>
      </c>
      <c r="H67" s="308">
        <v>17400</v>
      </c>
    </row>
    <row r="68" spans="1:8" s="285" customFormat="1" ht="11.25">
      <c r="A68" s="245" t="s">
        <v>1436</v>
      </c>
      <c r="B68" s="311" t="s">
        <v>1306</v>
      </c>
      <c r="C68" s="311" t="s">
        <v>1306</v>
      </c>
      <c r="D68" s="311">
        <v>18900</v>
      </c>
      <c r="E68" s="311" t="s">
        <v>1306</v>
      </c>
      <c r="F68" s="311" t="s">
        <v>1306</v>
      </c>
      <c r="G68" s="311" t="s">
        <v>1306</v>
      </c>
      <c r="H68" s="311">
        <v>18900</v>
      </c>
    </row>
    <row r="69" spans="1:8" s="285" customFormat="1" ht="11.25">
      <c r="A69" s="245" t="s">
        <v>1423</v>
      </c>
      <c r="B69" s="311" t="s">
        <v>1306</v>
      </c>
      <c r="C69" s="311" t="s">
        <v>1306</v>
      </c>
      <c r="D69" s="311">
        <v>18900</v>
      </c>
      <c r="E69" s="311" t="s">
        <v>1306</v>
      </c>
      <c r="F69" s="311" t="s">
        <v>1306</v>
      </c>
      <c r="G69" s="311" t="s">
        <v>1306</v>
      </c>
      <c r="H69" s="311">
        <v>18900</v>
      </c>
    </row>
    <row r="70" spans="1:8" s="285" customFormat="1" ht="45">
      <c r="A70" s="245" t="s">
        <v>1437</v>
      </c>
      <c r="B70" s="311" t="s">
        <v>1306</v>
      </c>
      <c r="C70" s="311" t="s">
        <v>1306</v>
      </c>
      <c r="D70" s="311">
        <v>18900</v>
      </c>
      <c r="E70" s="311" t="s">
        <v>1306</v>
      </c>
      <c r="F70" s="311" t="s">
        <v>1306</v>
      </c>
      <c r="G70" s="311" t="s">
        <v>1306</v>
      </c>
      <c r="H70" s="311">
        <v>18900</v>
      </c>
    </row>
    <row r="71" spans="1:8" s="285" customFormat="1" ht="11.25">
      <c r="A71" s="228" t="s">
        <v>1416</v>
      </c>
      <c r="B71" s="308" t="s">
        <v>1306</v>
      </c>
      <c r="C71" s="308" t="s">
        <v>1306</v>
      </c>
      <c r="D71" s="308">
        <v>18900</v>
      </c>
      <c r="E71" s="308" t="s">
        <v>1306</v>
      </c>
      <c r="F71" s="308" t="s">
        <v>1306</v>
      </c>
      <c r="G71" s="308" t="s">
        <v>1306</v>
      </c>
      <c r="H71" s="308">
        <v>18900</v>
      </c>
    </row>
    <row r="72" spans="1:8" s="285" customFormat="1" ht="11.25">
      <c r="A72" s="227" t="s">
        <v>699</v>
      </c>
      <c r="B72" s="307">
        <v>7718900</v>
      </c>
      <c r="C72" s="307" t="s">
        <v>1306</v>
      </c>
      <c r="D72" s="307">
        <v>10128600</v>
      </c>
      <c r="E72" s="307">
        <v>1032500</v>
      </c>
      <c r="F72" s="307" t="s">
        <v>1306</v>
      </c>
      <c r="G72" s="307" t="s">
        <v>1306</v>
      </c>
      <c r="H72" s="307">
        <v>18880000</v>
      </c>
    </row>
    <row r="73" spans="1:8" s="285" customFormat="1" ht="11.25">
      <c r="A73" s="227" t="s">
        <v>700</v>
      </c>
      <c r="B73" s="307">
        <v>7718900</v>
      </c>
      <c r="C73" s="307" t="s">
        <v>1306</v>
      </c>
      <c r="D73" s="307">
        <v>10128600</v>
      </c>
      <c r="E73" s="307">
        <v>1032500</v>
      </c>
      <c r="F73" s="307" t="s">
        <v>1306</v>
      </c>
      <c r="G73" s="307" t="s">
        <v>1306</v>
      </c>
      <c r="H73" s="307">
        <v>18880000</v>
      </c>
    </row>
    <row r="74" spans="1:8" s="285" customFormat="1" ht="11.25">
      <c r="A74" s="245" t="s">
        <v>695</v>
      </c>
      <c r="B74" s="311">
        <v>7718900</v>
      </c>
      <c r="C74" s="311" t="s">
        <v>1306</v>
      </c>
      <c r="D74" s="311">
        <v>648600</v>
      </c>
      <c r="E74" s="311">
        <v>32500</v>
      </c>
      <c r="F74" s="311" t="s">
        <v>1306</v>
      </c>
      <c r="G74" s="311" t="s">
        <v>1306</v>
      </c>
      <c r="H74" s="311">
        <v>8400000</v>
      </c>
    </row>
    <row r="75" spans="1:8" s="285" customFormat="1" ht="11.25">
      <c r="A75" s="245" t="s">
        <v>1422</v>
      </c>
      <c r="B75" s="311">
        <v>7718900</v>
      </c>
      <c r="C75" s="311" t="s">
        <v>1306</v>
      </c>
      <c r="D75" s="311">
        <v>648600</v>
      </c>
      <c r="E75" s="311">
        <v>32500</v>
      </c>
      <c r="F75" s="311" t="s">
        <v>1306</v>
      </c>
      <c r="G75" s="311" t="s">
        <v>1306</v>
      </c>
      <c r="H75" s="311">
        <v>8400000</v>
      </c>
    </row>
    <row r="76" spans="1:8" s="285" customFormat="1" ht="11.25">
      <c r="A76" s="245" t="s">
        <v>1423</v>
      </c>
      <c r="B76" s="311">
        <v>7718900</v>
      </c>
      <c r="C76" s="311" t="s">
        <v>1306</v>
      </c>
      <c r="D76" s="311">
        <v>648600</v>
      </c>
      <c r="E76" s="311">
        <v>32500</v>
      </c>
      <c r="F76" s="311" t="s">
        <v>1306</v>
      </c>
      <c r="G76" s="311" t="s">
        <v>1306</v>
      </c>
      <c r="H76" s="311">
        <v>8400000</v>
      </c>
    </row>
    <row r="77" spans="1:8" s="285" customFormat="1" ht="45">
      <c r="A77" s="245" t="s">
        <v>1438</v>
      </c>
      <c r="B77" s="311" t="s">
        <v>1306</v>
      </c>
      <c r="C77" s="311" t="s">
        <v>1306</v>
      </c>
      <c r="D77" s="311">
        <v>265600</v>
      </c>
      <c r="E77" s="311" t="s">
        <v>1306</v>
      </c>
      <c r="F77" s="311" t="s">
        <v>1306</v>
      </c>
      <c r="G77" s="311" t="s">
        <v>1306</v>
      </c>
      <c r="H77" s="311">
        <v>265600</v>
      </c>
    </row>
    <row r="78" spans="1:8" s="285" customFormat="1" ht="11.25">
      <c r="A78" s="228" t="s">
        <v>1416</v>
      </c>
      <c r="B78" s="308" t="s">
        <v>1306</v>
      </c>
      <c r="C78" s="308" t="s">
        <v>1306</v>
      </c>
      <c r="D78" s="308">
        <v>265600</v>
      </c>
      <c r="E78" s="308" t="s">
        <v>1306</v>
      </c>
      <c r="F78" s="308" t="s">
        <v>1306</v>
      </c>
      <c r="G78" s="308" t="s">
        <v>1306</v>
      </c>
      <c r="H78" s="308">
        <v>265600</v>
      </c>
    </row>
    <row r="79" spans="1:8" s="285" customFormat="1" ht="45">
      <c r="A79" s="245" t="s">
        <v>1439</v>
      </c>
      <c r="B79" s="311" t="s">
        <v>1306</v>
      </c>
      <c r="C79" s="311" t="s">
        <v>1306</v>
      </c>
      <c r="D79" s="311">
        <v>26400</v>
      </c>
      <c r="E79" s="311" t="s">
        <v>1306</v>
      </c>
      <c r="F79" s="311" t="s">
        <v>1306</v>
      </c>
      <c r="G79" s="311" t="s">
        <v>1306</v>
      </c>
      <c r="H79" s="311">
        <v>26400</v>
      </c>
    </row>
    <row r="80" spans="1:8" s="285" customFormat="1" ht="11.25">
      <c r="A80" s="228" t="s">
        <v>1416</v>
      </c>
      <c r="B80" s="308" t="s">
        <v>1306</v>
      </c>
      <c r="C80" s="308" t="s">
        <v>1306</v>
      </c>
      <c r="D80" s="308">
        <v>26400</v>
      </c>
      <c r="E80" s="308" t="s">
        <v>1306</v>
      </c>
      <c r="F80" s="308" t="s">
        <v>1306</v>
      </c>
      <c r="G80" s="308" t="s">
        <v>1306</v>
      </c>
      <c r="H80" s="308">
        <v>26400</v>
      </c>
    </row>
    <row r="81" spans="1:8" s="285" customFormat="1" ht="33.75">
      <c r="A81" s="245" t="s">
        <v>1440</v>
      </c>
      <c r="B81" s="311" t="s">
        <v>1306</v>
      </c>
      <c r="C81" s="311" t="s">
        <v>1306</v>
      </c>
      <c r="D81" s="311">
        <v>186600</v>
      </c>
      <c r="E81" s="311">
        <v>20000</v>
      </c>
      <c r="F81" s="311" t="s">
        <v>1306</v>
      </c>
      <c r="G81" s="311" t="s">
        <v>1306</v>
      </c>
      <c r="H81" s="311">
        <v>206600</v>
      </c>
    </row>
    <row r="82" spans="1:8" s="285" customFormat="1" ht="11.25">
      <c r="A82" s="228" t="s">
        <v>1416</v>
      </c>
      <c r="B82" s="308" t="s">
        <v>1306</v>
      </c>
      <c r="C82" s="308" t="s">
        <v>1306</v>
      </c>
      <c r="D82" s="308">
        <v>186600</v>
      </c>
      <c r="E82" s="308">
        <v>20000</v>
      </c>
      <c r="F82" s="308" t="s">
        <v>1306</v>
      </c>
      <c r="G82" s="308" t="s">
        <v>1306</v>
      </c>
      <c r="H82" s="308">
        <v>206600</v>
      </c>
    </row>
    <row r="83" spans="1:8" s="285" customFormat="1" ht="33.75">
      <c r="A83" s="245" t="s">
        <v>1419</v>
      </c>
      <c r="B83" s="311">
        <v>7718900</v>
      </c>
      <c r="C83" s="311" t="s">
        <v>1306</v>
      </c>
      <c r="D83" s="311">
        <v>67000</v>
      </c>
      <c r="E83" s="311" t="s">
        <v>1306</v>
      </c>
      <c r="F83" s="311" t="s">
        <v>1306</v>
      </c>
      <c r="G83" s="311" t="s">
        <v>1306</v>
      </c>
      <c r="H83" s="311">
        <v>7785900</v>
      </c>
    </row>
    <row r="84" spans="1:8" s="285" customFormat="1" ht="11.25">
      <c r="A84" s="228" t="s">
        <v>1416</v>
      </c>
      <c r="B84" s="308">
        <v>7718900</v>
      </c>
      <c r="C84" s="308" t="s">
        <v>1306</v>
      </c>
      <c r="D84" s="308">
        <v>67000</v>
      </c>
      <c r="E84" s="308" t="s">
        <v>1306</v>
      </c>
      <c r="F84" s="308" t="s">
        <v>1306</v>
      </c>
      <c r="G84" s="308" t="s">
        <v>1306</v>
      </c>
      <c r="H84" s="308">
        <v>7785900</v>
      </c>
    </row>
    <row r="85" spans="1:8" s="285" customFormat="1" ht="22.5">
      <c r="A85" s="245" t="s">
        <v>1441</v>
      </c>
      <c r="B85" s="311" t="s">
        <v>1306</v>
      </c>
      <c r="C85" s="311" t="s">
        <v>1306</v>
      </c>
      <c r="D85" s="311">
        <v>103000</v>
      </c>
      <c r="E85" s="311">
        <v>12500</v>
      </c>
      <c r="F85" s="311" t="s">
        <v>1306</v>
      </c>
      <c r="G85" s="311" t="s">
        <v>1306</v>
      </c>
      <c r="H85" s="311">
        <v>115500</v>
      </c>
    </row>
    <row r="86" spans="1:8" s="285" customFormat="1" ht="11.25">
      <c r="A86" s="228" t="s">
        <v>1416</v>
      </c>
      <c r="B86" s="308" t="s">
        <v>1306</v>
      </c>
      <c r="C86" s="308" t="s">
        <v>1306</v>
      </c>
      <c r="D86" s="308">
        <v>103000</v>
      </c>
      <c r="E86" s="308">
        <v>12500</v>
      </c>
      <c r="F86" s="308" t="s">
        <v>1306</v>
      </c>
      <c r="G86" s="308" t="s">
        <v>1306</v>
      </c>
      <c r="H86" s="308">
        <v>115500</v>
      </c>
    </row>
    <row r="87" spans="1:8" s="285" customFormat="1" ht="11.25">
      <c r="A87" s="245" t="s">
        <v>696</v>
      </c>
      <c r="B87" s="311" t="s">
        <v>1306</v>
      </c>
      <c r="C87" s="311" t="s">
        <v>1306</v>
      </c>
      <c r="D87" s="311" t="s">
        <v>1306</v>
      </c>
      <c r="E87" s="311">
        <v>1000000</v>
      </c>
      <c r="F87" s="311" t="s">
        <v>1306</v>
      </c>
      <c r="G87" s="311" t="s">
        <v>1306</v>
      </c>
      <c r="H87" s="311">
        <v>1000000</v>
      </c>
    </row>
    <row r="88" spans="1:8" s="285" customFormat="1" ht="11.25">
      <c r="A88" s="245" t="s">
        <v>1442</v>
      </c>
      <c r="B88" s="311" t="s">
        <v>1306</v>
      </c>
      <c r="C88" s="311" t="s">
        <v>1306</v>
      </c>
      <c r="D88" s="311" t="s">
        <v>1306</v>
      </c>
      <c r="E88" s="311">
        <v>1000000</v>
      </c>
      <c r="F88" s="311" t="s">
        <v>1306</v>
      </c>
      <c r="G88" s="311" t="s">
        <v>1306</v>
      </c>
      <c r="H88" s="311">
        <v>1000000</v>
      </c>
    </row>
    <row r="89" spans="1:8" s="285" customFormat="1" ht="11.25">
      <c r="A89" s="245" t="s">
        <v>1443</v>
      </c>
      <c r="B89" s="311" t="s">
        <v>1306</v>
      </c>
      <c r="C89" s="311" t="s">
        <v>1306</v>
      </c>
      <c r="D89" s="311" t="s">
        <v>1306</v>
      </c>
      <c r="E89" s="311">
        <v>1000000</v>
      </c>
      <c r="F89" s="311" t="s">
        <v>1306</v>
      </c>
      <c r="G89" s="311" t="s">
        <v>1306</v>
      </c>
      <c r="H89" s="311">
        <v>1000000</v>
      </c>
    </row>
    <row r="90" spans="1:8" s="285" customFormat="1" ht="67.5">
      <c r="A90" s="245" t="s">
        <v>1444</v>
      </c>
      <c r="B90" s="311" t="s">
        <v>1306</v>
      </c>
      <c r="C90" s="311" t="s">
        <v>1306</v>
      </c>
      <c r="D90" s="311" t="s">
        <v>1306</v>
      </c>
      <c r="E90" s="311">
        <v>1000000</v>
      </c>
      <c r="F90" s="311" t="s">
        <v>1306</v>
      </c>
      <c r="G90" s="311" t="s">
        <v>1306</v>
      </c>
      <c r="H90" s="311">
        <v>1000000</v>
      </c>
    </row>
    <row r="91" spans="1:8" s="285" customFormat="1" ht="11.25">
      <c r="A91" s="228" t="s">
        <v>1416</v>
      </c>
      <c r="B91" s="308" t="s">
        <v>1306</v>
      </c>
      <c r="C91" s="308" t="s">
        <v>1306</v>
      </c>
      <c r="D91" s="308" t="s">
        <v>1306</v>
      </c>
      <c r="E91" s="308">
        <v>1000000</v>
      </c>
      <c r="F91" s="308" t="s">
        <v>1306</v>
      </c>
      <c r="G91" s="308" t="s">
        <v>1306</v>
      </c>
      <c r="H91" s="308">
        <v>1000000</v>
      </c>
    </row>
    <row r="92" spans="1:8" s="285" customFormat="1" ht="11.25">
      <c r="A92" s="245" t="s">
        <v>701</v>
      </c>
      <c r="B92" s="311" t="s">
        <v>1306</v>
      </c>
      <c r="C92" s="311" t="s">
        <v>1306</v>
      </c>
      <c r="D92" s="311">
        <v>9480000</v>
      </c>
      <c r="E92" s="311" t="s">
        <v>1306</v>
      </c>
      <c r="F92" s="311" t="s">
        <v>1306</v>
      </c>
      <c r="G92" s="311" t="s">
        <v>1306</v>
      </c>
      <c r="H92" s="311">
        <v>9480000</v>
      </c>
    </row>
    <row r="93" spans="1:8" s="285" customFormat="1" ht="11.25">
      <c r="A93" s="245" t="s">
        <v>1445</v>
      </c>
      <c r="B93" s="311" t="s">
        <v>1306</v>
      </c>
      <c r="C93" s="311" t="s">
        <v>1306</v>
      </c>
      <c r="D93" s="311">
        <v>9480000</v>
      </c>
      <c r="E93" s="311" t="s">
        <v>1306</v>
      </c>
      <c r="F93" s="311" t="s">
        <v>1306</v>
      </c>
      <c r="G93" s="311" t="s">
        <v>1306</v>
      </c>
      <c r="H93" s="311">
        <v>9480000</v>
      </c>
    </row>
    <row r="94" spans="1:8" s="285" customFormat="1" ht="11.25">
      <c r="A94" s="245" t="s">
        <v>1446</v>
      </c>
      <c r="B94" s="311" t="s">
        <v>1306</v>
      </c>
      <c r="C94" s="311" t="s">
        <v>1306</v>
      </c>
      <c r="D94" s="311">
        <v>9480000</v>
      </c>
      <c r="E94" s="311" t="s">
        <v>1306</v>
      </c>
      <c r="F94" s="311" t="s">
        <v>1306</v>
      </c>
      <c r="G94" s="311" t="s">
        <v>1306</v>
      </c>
      <c r="H94" s="311">
        <v>9480000</v>
      </c>
    </row>
    <row r="95" spans="1:8" s="285" customFormat="1" ht="45">
      <c r="A95" s="245" t="s">
        <v>1447</v>
      </c>
      <c r="B95" s="311" t="s">
        <v>1306</v>
      </c>
      <c r="C95" s="311" t="s">
        <v>1306</v>
      </c>
      <c r="D95" s="311">
        <v>156000</v>
      </c>
      <c r="E95" s="311" t="s">
        <v>1306</v>
      </c>
      <c r="F95" s="311" t="s">
        <v>1306</v>
      </c>
      <c r="G95" s="311" t="s">
        <v>1306</v>
      </c>
      <c r="H95" s="311">
        <v>156000</v>
      </c>
    </row>
    <row r="96" spans="1:8" s="285" customFormat="1" ht="11.25">
      <c r="A96" s="228" t="s">
        <v>1416</v>
      </c>
      <c r="B96" s="308" t="s">
        <v>1306</v>
      </c>
      <c r="C96" s="308" t="s">
        <v>1306</v>
      </c>
      <c r="D96" s="308">
        <v>156000</v>
      </c>
      <c r="E96" s="308" t="s">
        <v>1306</v>
      </c>
      <c r="F96" s="308" t="s">
        <v>1306</v>
      </c>
      <c r="G96" s="308" t="s">
        <v>1306</v>
      </c>
      <c r="H96" s="308">
        <v>156000</v>
      </c>
    </row>
    <row r="97" spans="1:8" s="285" customFormat="1" ht="101.25">
      <c r="A97" s="245" t="s">
        <v>1448</v>
      </c>
      <c r="B97" s="311" t="s">
        <v>1306</v>
      </c>
      <c r="C97" s="311" t="s">
        <v>1306</v>
      </c>
      <c r="D97" s="311">
        <v>9324000</v>
      </c>
      <c r="E97" s="311" t="s">
        <v>1306</v>
      </c>
      <c r="F97" s="311" t="s">
        <v>1306</v>
      </c>
      <c r="G97" s="311" t="s">
        <v>1306</v>
      </c>
      <c r="H97" s="311">
        <v>9324000</v>
      </c>
    </row>
    <row r="98" spans="1:8" s="285" customFormat="1" ht="11.25">
      <c r="A98" s="228" t="s">
        <v>1416</v>
      </c>
      <c r="B98" s="308" t="s">
        <v>1306</v>
      </c>
      <c r="C98" s="308" t="s">
        <v>1306</v>
      </c>
      <c r="D98" s="308">
        <v>9324000</v>
      </c>
      <c r="E98" s="308" t="s">
        <v>1306</v>
      </c>
      <c r="F98" s="308" t="s">
        <v>1306</v>
      </c>
      <c r="G98" s="308" t="s">
        <v>1306</v>
      </c>
      <c r="H98" s="308">
        <v>9324000</v>
      </c>
    </row>
    <row r="99" spans="1:8" s="285" customFormat="1" ht="11.25">
      <c r="A99" s="227" t="s">
        <v>702</v>
      </c>
      <c r="B99" s="307">
        <v>30000</v>
      </c>
      <c r="C99" s="307" t="s">
        <v>1306</v>
      </c>
      <c r="D99" s="307" t="s">
        <v>1306</v>
      </c>
      <c r="E99" s="307" t="s">
        <v>1306</v>
      </c>
      <c r="F99" s="307" t="s">
        <v>1306</v>
      </c>
      <c r="G99" s="307" t="s">
        <v>1306</v>
      </c>
      <c r="H99" s="307">
        <v>30000</v>
      </c>
    </row>
    <row r="100" spans="1:8" s="285" customFormat="1" ht="11.25">
      <c r="A100" s="227" t="s">
        <v>703</v>
      </c>
      <c r="B100" s="307">
        <v>30000</v>
      </c>
      <c r="C100" s="307" t="s">
        <v>1306</v>
      </c>
      <c r="D100" s="307" t="s">
        <v>1306</v>
      </c>
      <c r="E100" s="307" t="s">
        <v>1306</v>
      </c>
      <c r="F100" s="307" t="s">
        <v>1306</v>
      </c>
      <c r="G100" s="307" t="s">
        <v>1306</v>
      </c>
      <c r="H100" s="307">
        <v>30000</v>
      </c>
    </row>
    <row r="101" spans="1:8" s="285" customFormat="1" ht="11.25">
      <c r="A101" s="245" t="s">
        <v>695</v>
      </c>
      <c r="B101" s="311">
        <v>30000</v>
      </c>
      <c r="C101" s="311" t="s">
        <v>1306</v>
      </c>
      <c r="D101" s="311" t="s">
        <v>1306</v>
      </c>
      <c r="E101" s="311" t="s">
        <v>1306</v>
      </c>
      <c r="F101" s="311" t="s">
        <v>1306</v>
      </c>
      <c r="G101" s="311" t="s">
        <v>1306</v>
      </c>
      <c r="H101" s="311">
        <v>30000</v>
      </c>
    </row>
    <row r="102" spans="1:8" s="285" customFormat="1" ht="11.25">
      <c r="A102" s="245" t="s">
        <v>1422</v>
      </c>
      <c r="B102" s="311">
        <v>30000</v>
      </c>
      <c r="C102" s="311" t="s">
        <v>1306</v>
      </c>
      <c r="D102" s="311" t="s">
        <v>1306</v>
      </c>
      <c r="E102" s="311" t="s">
        <v>1306</v>
      </c>
      <c r="F102" s="311" t="s">
        <v>1306</v>
      </c>
      <c r="G102" s="311" t="s">
        <v>1306</v>
      </c>
      <c r="H102" s="311">
        <v>30000</v>
      </c>
    </row>
    <row r="103" spans="1:8" s="285" customFormat="1" ht="11.25">
      <c r="A103" s="245" t="s">
        <v>1423</v>
      </c>
      <c r="B103" s="311">
        <v>30000</v>
      </c>
      <c r="C103" s="311" t="s">
        <v>1306</v>
      </c>
      <c r="D103" s="311" t="s">
        <v>1306</v>
      </c>
      <c r="E103" s="311" t="s">
        <v>1306</v>
      </c>
      <c r="F103" s="311" t="s">
        <v>1306</v>
      </c>
      <c r="G103" s="311" t="s">
        <v>1306</v>
      </c>
      <c r="H103" s="311">
        <v>30000</v>
      </c>
    </row>
    <row r="104" spans="1:8" s="285" customFormat="1" ht="33.75">
      <c r="A104" s="245" t="s">
        <v>1427</v>
      </c>
      <c r="B104" s="311">
        <v>30000</v>
      </c>
      <c r="C104" s="311" t="s">
        <v>1306</v>
      </c>
      <c r="D104" s="311" t="s">
        <v>1306</v>
      </c>
      <c r="E104" s="311" t="s">
        <v>1306</v>
      </c>
      <c r="F104" s="311" t="s">
        <v>1306</v>
      </c>
      <c r="G104" s="311" t="s">
        <v>1306</v>
      </c>
      <c r="H104" s="311">
        <v>30000</v>
      </c>
    </row>
    <row r="105" spans="1:8" s="285" customFormat="1" ht="11.25">
      <c r="A105" s="228" t="s">
        <v>1416</v>
      </c>
      <c r="B105" s="308">
        <v>30000</v>
      </c>
      <c r="C105" s="308" t="s">
        <v>1306</v>
      </c>
      <c r="D105" s="308" t="s">
        <v>1306</v>
      </c>
      <c r="E105" s="308" t="s">
        <v>1306</v>
      </c>
      <c r="F105" s="308" t="s">
        <v>1306</v>
      </c>
      <c r="G105" s="308" t="s">
        <v>1306</v>
      </c>
      <c r="H105" s="308">
        <v>30000</v>
      </c>
    </row>
    <row r="106" spans="1:8" s="285" customFormat="1" ht="22.5">
      <c r="A106" s="227" t="s">
        <v>704</v>
      </c>
      <c r="B106" s="307">
        <v>47423150</v>
      </c>
      <c r="C106" s="307" t="s">
        <v>1306</v>
      </c>
      <c r="D106" s="307">
        <v>7713970</v>
      </c>
      <c r="E106" s="307">
        <v>372000</v>
      </c>
      <c r="F106" s="307" t="s">
        <v>1306</v>
      </c>
      <c r="G106" s="307" t="s">
        <v>1306</v>
      </c>
      <c r="H106" s="307">
        <v>55509120</v>
      </c>
    </row>
    <row r="107" spans="1:8" s="285" customFormat="1" ht="22.5">
      <c r="A107" s="227" t="s">
        <v>197</v>
      </c>
      <c r="B107" s="307">
        <v>5711600</v>
      </c>
      <c r="C107" s="307" t="s">
        <v>1306</v>
      </c>
      <c r="D107" s="307">
        <v>304900</v>
      </c>
      <c r="E107" s="307">
        <v>152500</v>
      </c>
      <c r="F107" s="307" t="s">
        <v>1306</v>
      </c>
      <c r="G107" s="307" t="s">
        <v>1306</v>
      </c>
      <c r="H107" s="307">
        <v>6169000</v>
      </c>
    </row>
    <row r="108" spans="1:8" s="285" customFormat="1" ht="11.25">
      <c r="A108" s="245" t="s">
        <v>695</v>
      </c>
      <c r="B108" s="311">
        <v>5711600</v>
      </c>
      <c r="C108" s="311" t="s">
        <v>1306</v>
      </c>
      <c r="D108" s="311">
        <v>304900</v>
      </c>
      <c r="E108" s="311">
        <v>152500</v>
      </c>
      <c r="F108" s="311" t="s">
        <v>1306</v>
      </c>
      <c r="G108" s="311" t="s">
        <v>1306</v>
      </c>
      <c r="H108" s="311">
        <v>6169000</v>
      </c>
    </row>
    <row r="109" spans="1:8" s="285" customFormat="1" ht="11.25">
      <c r="A109" s="245" t="s">
        <v>1422</v>
      </c>
      <c r="B109" s="311">
        <v>5711600</v>
      </c>
      <c r="C109" s="311" t="s">
        <v>1306</v>
      </c>
      <c r="D109" s="311">
        <v>304900</v>
      </c>
      <c r="E109" s="311">
        <v>152500</v>
      </c>
      <c r="F109" s="311" t="s">
        <v>1306</v>
      </c>
      <c r="G109" s="311" t="s">
        <v>1306</v>
      </c>
      <c r="H109" s="311">
        <v>6169000</v>
      </c>
    </row>
    <row r="110" spans="1:8" s="285" customFormat="1" ht="11.25">
      <c r="A110" s="245" t="s">
        <v>1423</v>
      </c>
      <c r="B110" s="311">
        <v>5711600</v>
      </c>
      <c r="C110" s="311" t="s">
        <v>1306</v>
      </c>
      <c r="D110" s="311">
        <v>304900</v>
      </c>
      <c r="E110" s="311">
        <v>152500</v>
      </c>
      <c r="F110" s="311" t="s">
        <v>1306</v>
      </c>
      <c r="G110" s="311" t="s">
        <v>1306</v>
      </c>
      <c r="H110" s="311">
        <v>6169000</v>
      </c>
    </row>
    <row r="111" spans="1:8" s="285" customFormat="1" ht="45">
      <c r="A111" s="245" t="s">
        <v>1424</v>
      </c>
      <c r="B111" s="311" t="s">
        <v>1306</v>
      </c>
      <c r="C111" s="311" t="s">
        <v>1306</v>
      </c>
      <c r="D111" s="311">
        <v>15000</v>
      </c>
      <c r="E111" s="311" t="s">
        <v>1306</v>
      </c>
      <c r="F111" s="311" t="s">
        <v>1306</v>
      </c>
      <c r="G111" s="311" t="s">
        <v>1306</v>
      </c>
      <c r="H111" s="311">
        <v>15000</v>
      </c>
    </row>
    <row r="112" spans="1:8" s="285" customFormat="1" ht="11.25">
      <c r="A112" s="228" t="s">
        <v>1416</v>
      </c>
      <c r="B112" s="308" t="s">
        <v>1306</v>
      </c>
      <c r="C112" s="308" t="s">
        <v>1306</v>
      </c>
      <c r="D112" s="308">
        <v>15000</v>
      </c>
      <c r="E112" s="308" t="s">
        <v>1306</v>
      </c>
      <c r="F112" s="308" t="s">
        <v>1306</v>
      </c>
      <c r="G112" s="308" t="s">
        <v>1306</v>
      </c>
      <c r="H112" s="308">
        <v>15000</v>
      </c>
    </row>
    <row r="113" spans="1:8" s="285" customFormat="1" ht="45">
      <c r="A113" s="245" t="s">
        <v>1425</v>
      </c>
      <c r="B113" s="311" t="s">
        <v>1306</v>
      </c>
      <c r="C113" s="311" t="s">
        <v>1306</v>
      </c>
      <c r="D113" s="311">
        <v>18000</v>
      </c>
      <c r="E113" s="311" t="s">
        <v>1306</v>
      </c>
      <c r="F113" s="311" t="s">
        <v>1306</v>
      </c>
      <c r="G113" s="311" t="s">
        <v>1306</v>
      </c>
      <c r="H113" s="311">
        <v>18000</v>
      </c>
    </row>
    <row r="114" spans="1:8" s="285" customFormat="1" ht="11.25">
      <c r="A114" s="228" t="s">
        <v>1416</v>
      </c>
      <c r="B114" s="308" t="s">
        <v>1306</v>
      </c>
      <c r="C114" s="308" t="s">
        <v>1306</v>
      </c>
      <c r="D114" s="308">
        <v>18000</v>
      </c>
      <c r="E114" s="308" t="s">
        <v>1306</v>
      </c>
      <c r="F114" s="308" t="s">
        <v>1306</v>
      </c>
      <c r="G114" s="308" t="s">
        <v>1306</v>
      </c>
      <c r="H114" s="308">
        <v>18000</v>
      </c>
    </row>
    <row r="115" spans="1:8" s="285" customFormat="1" ht="33.75">
      <c r="A115" s="245" t="s">
        <v>1426</v>
      </c>
      <c r="B115" s="311" t="s">
        <v>1306</v>
      </c>
      <c r="C115" s="311" t="s">
        <v>1306</v>
      </c>
      <c r="D115" s="311">
        <v>68200</v>
      </c>
      <c r="E115" s="311">
        <v>30000</v>
      </c>
      <c r="F115" s="311" t="s">
        <v>1306</v>
      </c>
      <c r="G115" s="311" t="s">
        <v>1306</v>
      </c>
      <c r="H115" s="311">
        <v>98200</v>
      </c>
    </row>
    <row r="116" spans="1:8" s="285" customFormat="1" ht="11.25">
      <c r="A116" s="228" t="s">
        <v>1416</v>
      </c>
      <c r="B116" s="308" t="s">
        <v>1306</v>
      </c>
      <c r="C116" s="308" t="s">
        <v>1306</v>
      </c>
      <c r="D116" s="308">
        <v>68200</v>
      </c>
      <c r="E116" s="308">
        <v>30000</v>
      </c>
      <c r="F116" s="308" t="s">
        <v>1306</v>
      </c>
      <c r="G116" s="308" t="s">
        <v>1306</v>
      </c>
      <c r="H116" s="308">
        <v>98200</v>
      </c>
    </row>
    <row r="117" spans="1:8" s="285" customFormat="1" ht="33.75">
      <c r="A117" s="245" t="s">
        <v>1427</v>
      </c>
      <c r="B117" s="311">
        <v>5711600</v>
      </c>
      <c r="C117" s="311" t="s">
        <v>1306</v>
      </c>
      <c r="D117" s="311">
        <v>175700</v>
      </c>
      <c r="E117" s="311" t="s">
        <v>1306</v>
      </c>
      <c r="F117" s="311" t="s">
        <v>1306</v>
      </c>
      <c r="G117" s="311" t="s">
        <v>1306</v>
      </c>
      <c r="H117" s="311">
        <v>5887300</v>
      </c>
    </row>
    <row r="118" spans="1:8" s="285" customFormat="1" ht="11.25">
      <c r="A118" s="228" t="s">
        <v>1416</v>
      </c>
      <c r="B118" s="308">
        <v>5711600</v>
      </c>
      <c r="C118" s="308" t="s">
        <v>1306</v>
      </c>
      <c r="D118" s="308">
        <v>175700</v>
      </c>
      <c r="E118" s="308" t="s">
        <v>1306</v>
      </c>
      <c r="F118" s="308" t="s">
        <v>1306</v>
      </c>
      <c r="G118" s="308" t="s">
        <v>1306</v>
      </c>
      <c r="H118" s="308">
        <v>5887300</v>
      </c>
    </row>
    <row r="119" spans="1:8" s="285" customFormat="1" ht="22.5">
      <c r="A119" s="245" t="s">
        <v>1420</v>
      </c>
      <c r="B119" s="311" t="s">
        <v>1306</v>
      </c>
      <c r="C119" s="311" t="s">
        <v>1306</v>
      </c>
      <c r="D119" s="311">
        <v>28000</v>
      </c>
      <c r="E119" s="311">
        <v>122500</v>
      </c>
      <c r="F119" s="311" t="s">
        <v>1306</v>
      </c>
      <c r="G119" s="311" t="s">
        <v>1306</v>
      </c>
      <c r="H119" s="311">
        <v>150500</v>
      </c>
    </row>
    <row r="120" spans="1:8" s="285" customFormat="1" ht="11.25">
      <c r="A120" s="228" t="s">
        <v>1416</v>
      </c>
      <c r="B120" s="308" t="s">
        <v>1306</v>
      </c>
      <c r="C120" s="308" t="s">
        <v>1306</v>
      </c>
      <c r="D120" s="308">
        <v>28000</v>
      </c>
      <c r="E120" s="308">
        <v>122500</v>
      </c>
      <c r="F120" s="308" t="s">
        <v>1306</v>
      </c>
      <c r="G120" s="308" t="s">
        <v>1306</v>
      </c>
      <c r="H120" s="308">
        <v>150500</v>
      </c>
    </row>
    <row r="121" spans="1:8" s="285" customFormat="1" ht="22.5">
      <c r="A121" s="227" t="s">
        <v>198</v>
      </c>
      <c r="B121" s="307">
        <v>1130350</v>
      </c>
      <c r="C121" s="307" t="s">
        <v>1306</v>
      </c>
      <c r="D121" s="307">
        <v>1952200</v>
      </c>
      <c r="E121" s="307">
        <v>81500</v>
      </c>
      <c r="F121" s="307" t="s">
        <v>1306</v>
      </c>
      <c r="G121" s="307" t="s">
        <v>1306</v>
      </c>
      <c r="H121" s="307">
        <v>3164050</v>
      </c>
    </row>
    <row r="122" spans="1:8" s="285" customFormat="1" ht="11.25">
      <c r="A122" s="245" t="s">
        <v>695</v>
      </c>
      <c r="B122" s="311">
        <v>1130350</v>
      </c>
      <c r="C122" s="311" t="s">
        <v>1306</v>
      </c>
      <c r="D122" s="311">
        <v>289200</v>
      </c>
      <c r="E122" s="311">
        <v>81500</v>
      </c>
      <c r="F122" s="311" t="s">
        <v>1306</v>
      </c>
      <c r="G122" s="311" t="s">
        <v>1306</v>
      </c>
      <c r="H122" s="311">
        <v>1501050</v>
      </c>
    </row>
    <row r="123" spans="1:8" s="285" customFormat="1" ht="11.25">
      <c r="A123" s="245" t="s">
        <v>1422</v>
      </c>
      <c r="B123" s="311">
        <v>1130350</v>
      </c>
      <c r="C123" s="311" t="s">
        <v>1306</v>
      </c>
      <c r="D123" s="311">
        <v>289200</v>
      </c>
      <c r="E123" s="311">
        <v>81500</v>
      </c>
      <c r="F123" s="311" t="s">
        <v>1306</v>
      </c>
      <c r="G123" s="311" t="s">
        <v>1306</v>
      </c>
      <c r="H123" s="311">
        <v>1501050</v>
      </c>
    </row>
    <row r="124" spans="1:8" s="285" customFormat="1" ht="11.25">
      <c r="A124" s="245" t="s">
        <v>1423</v>
      </c>
      <c r="B124" s="311">
        <v>1130350</v>
      </c>
      <c r="C124" s="311" t="s">
        <v>1306</v>
      </c>
      <c r="D124" s="311">
        <v>289200</v>
      </c>
      <c r="E124" s="311">
        <v>81500</v>
      </c>
      <c r="F124" s="311" t="s">
        <v>1306</v>
      </c>
      <c r="G124" s="311" t="s">
        <v>1306</v>
      </c>
      <c r="H124" s="311">
        <v>1501050</v>
      </c>
    </row>
    <row r="125" spans="1:8" s="285" customFormat="1" ht="45">
      <c r="A125" s="245" t="s">
        <v>1449</v>
      </c>
      <c r="B125" s="311" t="s">
        <v>1306</v>
      </c>
      <c r="C125" s="311" t="s">
        <v>1306</v>
      </c>
      <c r="D125" s="311">
        <v>55000</v>
      </c>
      <c r="E125" s="311">
        <v>25000</v>
      </c>
      <c r="F125" s="311" t="s">
        <v>1306</v>
      </c>
      <c r="G125" s="311" t="s">
        <v>1306</v>
      </c>
      <c r="H125" s="311">
        <v>80000</v>
      </c>
    </row>
    <row r="126" spans="1:8" s="285" customFormat="1" ht="11.25">
      <c r="A126" s="228" t="s">
        <v>1416</v>
      </c>
      <c r="B126" s="308" t="s">
        <v>1306</v>
      </c>
      <c r="C126" s="308" t="s">
        <v>1306</v>
      </c>
      <c r="D126" s="308">
        <v>55000</v>
      </c>
      <c r="E126" s="308">
        <v>25000</v>
      </c>
      <c r="F126" s="308" t="s">
        <v>1306</v>
      </c>
      <c r="G126" s="308" t="s">
        <v>1306</v>
      </c>
      <c r="H126" s="308">
        <v>80000</v>
      </c>
    </row>
    <row r="127" spans="1:8" s="285" customFormat="1" ht="45">
      <c r="A127" s="245" t="s">
        <v>1450</v>
      </c>
      <c r="B127" s="311" t="s">
        <v>1306</v>
      </c>
      <c r="C127" s="311" t="s">
        <v>1306</v>
      </c>
      <c r="D127" s="311">
        <v>57000</v>
      </c>
      <c r="E127" s="311" t="s">
        <v>1306</v>
      </c>
      <c r="F127" s="311" t="s">
        <v>1306</v>
      </c>
      <c r="G127" s="311" t="s">
        <v>1306</v>
      </c>
      <c r="H127" s="311">
        <v>57000</v>
      </c>
    </row>
    <row r="128" spans="1:8" s="285" customFormat="1" ht="11.25">
      <c r="A128" s="228" t="s">
        <v>1416</v>
      </c>
      <c r="B128" s="308" t="s">
        <v>1306</v>
      </c>
      <c r="C128" s="308" t="s">
        <v>1306</v>
      </c>
      <c r="D128" s="308">
        <v>57000</v>
      </c>
      <c r="E128" s="308" t="s">
        <v>1306</v>
      </c>
      <c r="F128" s="308" t="s">
        <v>1306</v>
      </c>
      <c r="G128" s="308" t="s">
        <v>1306</v>
      </c>
      <c r="H128" s="308">
        <v>57000</v>
      </c>
    </row>
    <row r="129" spans="1:8" s="285" customFormat="1" ht="33.75">
      <c r="A129" s="245" t="s">
        <v>1451</v>
      </c>
      <c r="B129" s="311" t="s">
        <v>1306</v>
      </c>
      <c r="C129" s="311" t="s">
        <v>1306</v>
      </c>
      <c r="D129" s="311">
        <v>119900</v>
      </c>
      <c r="E129" s="311">
        <v>25000</v>
      </c>
      <c r="F129" s="311" t="s">
        <v>1306</v>
      </c>
      <c r="G129" s="311" t="s">
        <v>1306</v>
      </c>
      <c r="H129" s="311">
        <v>144900</v>
      </c>
    </row>
    <row r="130" spans="1:8" s="285" customFormat="1" ht="11.25">
      <c r="A130" s="228" t="s">
        <v>1416</v>
      </c>
      <c r="B130" s="308" t="s">
        <v>1306</v>
      </c>
      <c r="C130" s="308" t="s">
        <v>1306</v>
      </c>
      <c r="D130" s="308">
        <v>119900</v>
      </c>
      <c r="E130" s="308">
        <v>25000</v>
      </c>
      <c r="F130" s="308" t="s">
        <v>1306</v>
      </c>
      <c r="G130" s="308" t="s">
        <v>1306</v>
      </c>
      <c r="H130" s="308">
        <v>144900</v>
      </c>
    </row>
    <row r="131" spans="1:8" s="285" customFormat="1" ht="33.75">
      <c r="A131" s="245" t="s">
        <v>1452</v>
      </c>
      <c r="B131" s="311">
        <v>1130350</v>
      </c>
      <c r="C131" s="311" t="s">
        <v>1306</v>
      </c>
      <c r="D131" s="311">
        <v>15300</v>
      </c>
      <c r="E131" s="311" t="s">
        <v>1306</v>
      </c>
      <c r="F131" s="311" t="s">
        <v>1306</v>
      </c>
      <c r="G131" s="311" t="s">
        <v>1306</v>
      </c>
      <c r="H131" s="311">
        <v>1145650</v>
      </c>
    </row>
    <row r="132" spans="1:8" s="285" customFormat="1" ht="11.25">
      <c r="A132" s="228" t="s">
        <v>1416</v>
      </c>
      <c r="B132" s="308">
        <v>1130350</v>
      </c>
      <c r="C132" s="308" t="s">
        <v>1306</v>
      </c>
      <c r="D132" s="308">
        <v>15300</v>
      </c>
      <c r="E132" s="308" t="s">
        <v>1306</v>
      </c>
      <c r="F132" s="308" t="s">
        <v>1306</v>
      </c>
      <c r="G132" s="308" t="s">
        <v>1306</v>
      </c>
      <c r="H132" s="308">
        <v>1145650</v>
      </c>
    </row>
    <row r="133" spans="1:8" s="285" customFormat="1" ht="22.5">
      <c r="A133" s="245" t="s">
        <v>1420</v>
      </c>
      <c r="B133" s="311" t="s">
        <v>1306</v>
      </c>
      <c r="C133" s="311" t="s">
        <v>1306</v>
      </c>
      <c r="D133" s="311">
        <v>42000</v>
      </c>
      <c r="E133" s="311">
        <v>31500</v>
      </c>
      <c r="F133" s="311" t="s">
        <v>1306</v>
      </c>
      <c r="G133" s="311" t="s">
        <v>1306</v>
      </c>
      <c r="H133" s="311">
        <v>73500</v>
      </c>
    </row>
    <row r="134" spans="1:8" s="285" customFormat="1" ht="11.25">
      <c r="A134" s="228" t="s">
        <v>1416</v>
      </c>
      <c r="B134" s="308" t="s">
        <v>1306</v>
      </c>
      <c r="C134" s="308" t="s">
        <v>1306</v>
      </c>
      <c r="D134" s="308">
        <v>42000</v>
      </c>
      <c r="E134" s="308">
        <v>31500</v>
      </c>
      <c r="F134" s="308" t="s">
        <v>1306</v>
      </c>
      <c r="G134" s="308" t="s">
        <v>1306</v>
      </c>
      <c r="H134" s="308">
        <v>73500</v>
      </c>
    </row>
    <row r="135" spans="1:8" s="285" customFormat="1" ht="11.25">
      <c r="A135" s="245" t="s">
        <v>696</v>
      </c>
      <c r="B135" s="311" t="s">
        <v>1306</v>
      </c>
      <c r="C135" s="311" t="s">
        <v>1306</v>
      </c>
      <c r="D135" s="311">
        <v>1663000</v>
      </c>
      <c r="E135" s="311" t="s">
        <v>1306</v>
      </c>
      <c r="F135" s="311" t="s">
        <v>1306</v>
      </c>
      <c r="G135" s="311" t="s">
        <v>1306</v>
      </c>
      <c r="H135" s="311">
        <v>1663000</v>
      </c>
    </row>
    <row r="136" spans="1:8" s="285" customFormat="1" ht="11.25">
      <c r="A136" s="245" t="s">
        <v>1442</v>
      </c>
      <c r="B136" s="311" t="s">
        <v>1306</v>
      </c>
      <c r="C136" s="311" t="s">
        <v>1306</v>
      </c>
      <c r="D136" s="311">
        <v>1663000</v>
      </c>
      <c r="E136" s="311" t="s">
        <v>1306</v>
      </c>
      <c r="F136" s="311" t="s">
        <v>1306</v>
      </c>
      <c r="G136" s="311" t="s">
        <v>1306</v>
      </c>
      <c r="H136" s="311">
        <v>1663000</v>
      </c>
    </row>
    <row r="137" spans="1:8" s="285" customFormat="1" ht="11.25">
      <c r="A137" s="245" t="s">
        <v>1453</v>
      </c>
      <c r="B137" s="311" t="s">
        <v>1306</v>
      </c>
      <c r="C137" s="311" t="s">
        <v>1306</v>
      </c>
      <c r="D137" s="311">
        <v>1663000</v>
      </c>
      <c r="E137" s="311" t="s">
        <v>1306</v>
      </c>
      <c r="F137" s="311" t="s">
        <v>1306</v>
      </c>
      <c r="G137" s="311" t="s">
        <v>1306</v>
      </c>
      <c r="H137" s="311">
        <v>1663000</v>
      </c>
    </row>
    <row r="138" spans="1:8" s="285" customFormat="1" ht="101.25">
      <c r="A138" s="245" t="s">
        <v>1454</v>
      </c>
      <c r="B138" s="311" t="s">
        <v>1306</v>
      </c>
      <c r="C138" s="311" t="s">
        <v>1306</v>
      </c>
      <c r="D138" s="311">
        <v>1663000</v>
      </c>
      <c r="E138" s="311" t="s">
        <v>1306</v>
      </c>
      <c r="F138" s="311" t="s">
        <v>1306</v>
      </c>
      <c r="G138" s="311" t="s">
        <v>1306</v>
      </c>
      <c r="H138" s="311">
        <v>1663000</v>
      </c>
    </row>
    <row r="139" spans="1:8" s="285" customFormat="1" ht="11.25">
      <c r="A139" s="228" t="s">
        <v>1416</v>
      </c>
      <c r="B139" s="308" t="s">
        <v>1306</v>
      </c>
      <c r="C139" s="308" t="s">
        <v>1306</v>
      </c>
      <c r="D139" s="308">
        <v>1663000</v>
      </c>
      <c r="E139" s="308" t="s">
        <v>1306</v>
      </c>
      <c r="F139" s="308" t="s">
        <v>1306</v>
      </c>
      <c r="G139" s="308" t="s">
        <v>1306</v>
      </c>
      <c r="H139" s="308">
        <v>1663000</v>
      </c>
    </row>
    <row r="140" spans="1:8" s="285" customFormat="1" ht="22.5">
      <c r="A140" s="227" t="s">
        <v>199</v>
      </c>
      <c r="B140" s="307">
        <v>40581200</v>
      </c>
      <c r="C140" s="307" t="s">
        <v>1306</v>
      </c>
      <c r="D140" s="307">
        <v>5456870</v>
      </c>
      <c r="E140" s="307">
        <v>138000</v>
      </c>
      <c r="F140" s="307" t="s">
        <v>1306</v>
      </c>
      <c r="G140" s="307" t="s">
        <v>1306</v>
      </c>
      <c r="H140" s="307">
        <v>46176070</v>
      </c>
    </row>
    <row r="141" spans="1:8" s="285" customFormat="1" ht="11.25">
      <c r="A141" s="245" t="s">
        <v>695</v>
      </c>
      <c r="B141" s="311">
        <v>681200</v>
      </c>
      <c r="C141" s="311" t="s">
        <v>1306</v>
      </c>
      <c r="D141" s="311">
        <v>3537360</v>
      </c>
      <c r="E141" s="311">
        <v>138000</v>
      </c>
      <c r="F141" s="311" t="s">
        <v>1306</v>
      </c>
      <c r="G141" s="311" t="s">
        <v>1306</v>
      </c>
      <c r="H141" s="311">
        <v>4356560</v>
      </c>
    </row>
    <row r="142" spans="1:8" s="285" customFormat="1" ht="11.25">
      <c r="A142" s="245" t="s">
        <v>1422</v>
      </c>
      <c r="B142" s="311">
        <v>681200</v>
      </c>
      <c r="C142" s="311" t="s">
        <v>1306</v>
      </c>
      <c r="D142" s="311">
        <v>3537360</v>
      </c>
      <c r="E142" s="311">
        <v>138000</v>
      </c>
      <c r="F142" s="311" t="s">
        <v>1306</v>
      </c>
      <c r="G142" s="311" t="s">
        <v>1306</v>
      </c>
      <c r="H142" s="311">
        <v>4356560</v>
      </c>
    </row>
    <row r="143" spans="1:8" s="285" customFormat="1" ht="11.25">
      <c r="A143" s="245" t="s">
        <v>1423</v>
      </c>
      <c r="B143" s="311">
        <v>681200</v>
      </c>
      <c r="C143" s="311" t="s">
        <v>1306</v>
      </c>
      <c r="D143" s="311">
        <v>3537360</v>
      </c>
      <c r="E143" s="311">
        <v>138000</v>
      </c>
      <c r="F143" s="311" t="s">
        <v>1306</v>
      </c>
      <c r="G143" s="311" t="s">
        <v>1306</v>
      </c>
      <c r="H143" s="311">
        <v>4356560</v>
      </c>
    </row>
    <row r="144" spans="1:8" s="285" customFormat="1" ht="56.25">
      <c r="A144" s="245" t="s">
        <v>1455</v>
      </c>
      <c r="B144" s="311" t="s">
        <v>1306</v>
      </c>
      <c r="C144" s="311" t="s">
        <v>1306</v>
      </c>
      <c r="D144" s="311">
        <v>84000</v>
      </c>
      <c r="E144" s="311">
        <v>66000</v>
      </c>
      <c r="F144" s="311" t="s">
        <v>1306</v>
      </c>
      <c r="G144" s="311" t="s">
        <v>1306</v>
      </c>
      <c r="H144" s="311">
        <v>150000</v>
      </c>
    </row>
    <row r="145" spans="1:8" s="285" customFormat="1" ht="22.5">
      <c r="A145" s="228" t="s">
        <v>1456</v>
      </c>
      <c r="B145" s="308" t="s">
        <v>1306</v>
      </c>
      <c r="C145" s="308" t="s">
        <v>1306</v>
      </c>
      <c r="D145" s="308">
        <v>84000</v>
      </c>
      <c r="E145" s="308">
        <v>66000</v>
      </c>
      <c r="F145" s="308" t="s">
        <v>1306</v>
      </c>
      <c r="G145" s="308" t="s">
        <v>1306</v>
      </c>
      <c r="H145" s="308">
        <v>150000</v>
      </c>
    </row>
    <row r="146" spans="1:8" s="285" customFormat="1" ht="45">
      <c r="A146" s="245" t="s">
        <v>1425</v>
      </c>
      <c r="B146" s="311" t="s">
        <v>1306</v>
      </c>
      <c r="C146" s="311" t="s">
        <v>1306</v>
      </c>
      <c r="D146" s="311">
        <v>59400</v>
      </c>
      <c r="E146" s="311" t="s">
        <v>1306</v>
      </c>
      <c r="F146" s="311" t="s">
        <v>1306</v>
      </c>
      <c r="G146" s="311" t="s">
        <v>1306</v>
      </c>
      <c r="H146" s="311">
        <v>59400</v>
      </c>
    </row>
    <row r="147" spans="1:8" s="285" customFormat="1" ht="22.5">
      <c r="A147" s="228" t="s">
        <v>1456</v>
      </c>
      <c r="B147" s="308" t="s">
        <v>1306</v>
      </c>
      <c r="C147" s="308" t="s">
        <v>1306</v>
      </c>
      <c r="D147" s="308">
        <v>59400</v>
      </c>
      <c r="E147" s="308" t="s">
        <v>1306</v>
      </c>
      <c r="F147" s="308" t="s">
        <v>1306</v>
      </c>
      <c r="G147" s="308" t="s">
        <v>1306</v>
      </c>
      <c r="H147" s="308">
        <v>59400</v>
      </c>
    </row>
    <row r="148" spans="1:8" s="285" customFormat="1" ht="33.75">
      <c r="A148" s="245" t="s">
        <v>1426</v>
      </c>
      <c r="B148" s="311" t="s">
        <v>1306</v>
      </c>
      <c r="C148" s="311" t="s">
        <v>1306</v>
      </c>
      <c r="D148" s="311">
        <v>3343920</v>
      </c>
      <c r="E148" s="311">
        <v>60000</v>
      </c>
      <c r="F148" s="311" t="s">
        <v>1306</v>
      </c>
      <c r="G148" s="311" t="s">
        <v>1306</v>
      </c>
      <c r="H148" s="311">
        <v>3403920</v>
      </c>
    </row>
    <row r="149" spans="1:8" s="285" customFormat="1" ht="22.5">
      <c r="A149" s="228" t="s">
        <v>1456</v>
      </c>
      <c r="B149" s="308" t="s">
        <v>1306</v>
      </c>
      <c r="C149" s="308" t="s">
        <v>1306</v>
      </c>
      <c r="D149" s="308">
        <v>3343920</v>
      </c>
      <c r="E149" s="308">
        <v>60000</v>
      </c>
      <c r="F149" s="308" t="s">
        <v>1306</v>
      </c>
      <c r="G149" s="308" t="s">
        <v>1306</v>
      </c>
      <c r="H149" s="308">
        <v>3403920</v>
      </c>
    </row>
    <row r="150" spans="1:8" s="285" customFormat="1" ht="33.75">
      <c r="A150" s="245" t="s">
        <v>1427</v>
      </c>
      <c r="B150" s="311">
        <v>681200</v>
      </c>
      <c r="C150" s="311" t="s">
        <v>1306</v>
      </c>
      <c r="D150" s="311">
        <v>2040</v>
      </c>
      <c r="E150" s="311" t="s">
        <v>1306</v>
      </c>
      <c r="F150" s="311" t="s">
        <v>1306</v>
      </c>
      <c r="G150" s="311" t="s">
        <v>1306</v>
      </c>
      <c r="H150" s="311">
        <v>683240</v>
      </c>
    </row>
    <row r="151" spans="1:8" s="285" customFormat="1" ht="22.5">
      <c r="A151" s="228" t="s">
        <v>1456</v>
      </c>
      <c r="B151" s="308">
        <v>681200</v>
      </c>
      <c r="C151" s="308" t="s">
        <v>1306</v>
      </c>
      <c r="D151" s="308">
        <v>2040</v>
      </c>
      <c r="E151" s="308" t="s">
        <v>1306</v>
      </c>
      <c r="F151" s="308" t="s">
        <v>1306</v>
      </c>
      <c r="G151" s="308" t="s">
        <v>1306</v>
      </c>
      <c r="H151" s="308">
        <v>683240</v>
      </c>
    </row>
    <row r="152" spans="1:8" s="285" customFormat="1" ht="22.5">
      <c r="A152" s="245" t="s">
        <v>1420</v>
      </c>
      <c r="B152" s="311" t="s">
        <v>1306</v>
      </c>
      <c r="C152" s="311" t="s">
        <v>1306</v>
      </c>
      <c r="D152" s="311">
        <v>48000</v>
      </c>
      <c r="E152" s="311">
        <v>12000</v>
      </c>
      <c r="F152" s="311" t="s">
        <v>1306</v>
      </c>
      <c r="G152" s="311" t="s">
        <v>1306</v>
      </c>
      <c r="H152" s="311">
        <v>60000</v>
      </c>
    </row>
    <row r="153" spans="1:8" s="285" customFormat="1" ht="22.5">
      <c r="A153" s="228" t="s">
        <v>1456</v>
      </c>
      <c r="B153" s="308" t="s">
        <v>1306</v>
      </c>
      <c r="C153" s="308" t="s">
        <v>1306</v>
      </c>
      <c r="D153" s="308">
        <v>48000</v>
      </c>
      <c r="E153" s="308">
        <v>12000</v>
      </c>
      <c r="F153" s="308" t="s">
        <v>1306</v>
      </c>
      <c r="G153" s="308" t="s">
        <v>1306</v>
      </c>
      <c r="H153" s="308">
        <v>60000</v>
      </c>
    </row>
    <row r="154" spans="1:8" s="285" customFormat="1" ht="11.25">
      <c r="A154" s="245" t="s">
        <v>200</v>
      </c>
      <c r="B154" s="311">
        <v>39900000</v>
      </c>
      <c r="C154" s="311" t="s">
        <v>1306</v>
      </c>
      <c r="D154" s="311">
        <v>1919510</v>
      </c>
      <c r="E154" s="311" t="s">
        <v>1306</v>
      </c>
      <c r="F154" s="311" t="s">
        <v>1306</v>
      </c>
      <c r="G154" s="311" t="s">
        <v>1306</v>
      </c>
      <c r="H154" s="311">
        <v>41819510</v>
      </c>
    </row>
    <row r="155" spans="1:8" s="285" customFormat="1" ht="11.25">
      <c r="A155" s="245" t="s">
        <v>1457</v>
      </c>
      <c r="B155" s="311">
        <v>39900000</v>
      </c>
      <c r="C155" s="311" t="s">
        <v>1306</v>
      </c>
      <c r="D155" s="311">
        <v>1919510</v>
      </c>
      <c r="E155" s="311" t="s">
        <v>1306</v>
      </c>
      <c r="F155" s="311" t="s">
        <v>1306</v>
      </c>
      <c r="G155" s="311" t="s">
        <v>1306</v>
      </c>
      <c r="H155" s="311">
        <v>41819510</v>
      </c>
    </row>
    <row r="156" spans="1:8" s="285" customFormat="1" ht="11.25">
      <c r="A156" s="245" t="s">
        <v>1458</v>
      </c>
      <c r="B156" s="311">
        <v>39900000</v>
      </c>
      <c r="C156" s="311" t="s">
        <v>1306</v>
      </c>
      <c r="D156" s="311">
        <v>1919510</v>
      </c>
      <c r="E156" s="311" t="s">
        <v>1306</v>
      </c>
      <c r="F156" s="311" t="s">
        <v>1306</v>
      </c>
      <c r="G156" s="311" t="s">
        <v>1306</v>
      </c>
      <c r="H156" s="311">
        <v>41819510</v>
      </c>
    </row>
    <row r="157" spans="1:8" s="285" customFormat="1" ht="33.75">
      <c r="A157" s="245" t="s">
        <v>1459</v>
      </c>
      <c r="B157" s="311">
        <v>39900000</v>
      </c>
      <c r="C157" s="311" t="s">
        <v>1306</v>
      </c>
      <c r="D157" s="311" t="s">
        <v>1306</v>
      </c>
      <c r="E157" s="311" t="s">
        <v>1306</v>
      </c>
      <c r="F157" s="311" t="s">
        <v>1306</v>
      </c>
      <c r="G157" s="311" t="s">
        <v>1306</v>
      </c>
      <c r="H157" s="311">
        <v>39900000</v>
      </c>
    </row>
    <row r="158" spans="1:8" s="285" customFormat="1" ht="22.5">
      <c r="A158" s="228" t="s">
        <v>1456</v>
      </c>
      <c r="B158" s="308">
        <v>39900000</v>
      </c>
      <c r="C158" s="308" t="s">
        <v>1306</v>
      </c>
      <c r="D158" s="308" t="s">
        <v>1306</v>
      </c>
      <c r="E158" s="308" t="s">
        <v>1306</v>
      </c>
      <c r="F158" s="308" t="s">
        <v>1306</v>
      </c>
      <c r="G158" s="308" t="s">
        <v>1306</v>
      </c>
      <c r="H158" s="308">
        <v>39900000</v>
      </c>
    </row>
    <row r="159" spans="1:8" s="285" customFormat="1" ht="33.75">
      <c r="A159" s="245" t="s">
        <v>1460</v>
      </c>
      <c r="B159" s="311" t="s">
        <v>1306</v>
      </c>
      <c r="C159" s="311" t="s">
        <v>1306</v>
      </c>
      <c r="D159" s="311">
        <v>1919510</v>
      </c>
      <c r="E159" s="311" t="s">
        <v>1306</v>
      </c>
      <c r="F159" s="311" t="s">
        <v>1306</v>
      </c>
      <c r="G159" s="311" t="s">
        <v>1306</v>
      </c>
      <c r="H159" s="311">
        <v>1919510</v>
      </c>
    </row>
    <row r="160" spans="1:8" s="285" customFormat="1" ht="22.5">
      <c r="A160" s="228" t="s">
        <v>1456</v>
      </c>
      <c r="B160" s="308" t="s">
        <v>1306</v>
      </c>
      <c r="C160" s="308" t="s">
        <v>1306</v>
      </c>
      <c r="D160" s="308">
        <v>1919510</v>
      </c>
      <c r="E160" s="308" t="s">
        <v>1306</v>
      </c>
      <c r="F160" s="308" t="s">
        <v>1306</v>
      </c>
      <c r="G160" s="308" t="s">
        <v>1306</v>
      </c>
      <c r="H160" s="308">
        <v>1919510</v>
      </c>
    </row>
    <row r="161" spans="1:8" s="285" customFormat="1" ht="11.25">
      <c r="A161" s="227" t="s">
        <v>201</v>
      </c>
      <c r="B161" s="307">
        <v>14902600</v>
      </c>
      <c r="C161" s="307" t="s">
        <v>1306</v>
      </c>
      <c r="D161" s="307">
        <v>9531130</v>
      </c>
      <c r="E161" s="307">
        <v>192000</v>
      </c>
      <c r="F161" s="307" t="s">
        <v>1306</v>
      </c>
      <c r="G161" s="307" t="s">
        <v>1306</v>
      </c>
      <c r="H161" s="307">
        <v>24625730</v>
      </c>
    </row>
    <row r="162" spans="1:8" s="285" customFormat="1" ht="11.25">
      <c r="A162" s="227" t="s">
        <v>202</v>
      </c>
      <c r="B162" s="307">
        <v>14902600</v>
      </c>
      <c r="C162" s="307" t="s">
        <v>1306</v>
      </c>
      <c r="D162" s="307">
        <v>9531130</v>
      </c>
      <c r="E162" s="307">
        <v>192000</v>
      </c>
      <c r="F162" s="307" t="s">
        <v>1306</v>
      </c>
      <c r="G162" s="307" t="s">
        <v>1306</v>
      </c>
      <c r="H162" s="307">
        <v>24625730</v>
      </c>
    </row>
    <row r="163" spans="1:8" s="285" customFormat="1" ht="11.25">
      <c r="A163" s="245" t="s">
        <v>695</v>
      </c>
      <c r="B163" s="311">
        <v>14902600</v>
      </c>
      <c r="C163" s="311" t="s">
        <v>1306</v>
      </c>
      <c r="D163" s="311">
        <v>9531130</v>
      </c>
      <c r="E163" s="311">
        <v>192000</v>
      </c>
      <c r="F163" s="311" t="s">
        <v>1306</v>
      </c>
      <c r="G163" s="311" t="s">
        <v>1306</v>
      </c>
      <c r="H163" s="311">
        <v>24625730</v>
      </c>
    </row>
    <row r="164" spans="1:8" s="285" customFormat="1" ht="11.25">
      <c r="A164" s="245" t="s">
        <v>1422</v>
      </c>
      <c r="B164" s="311">
        <v>14902600</v>
      </c>
      <c r="C164" s="311" t="s">
        <v>1306</v>
      </c>
      <c r="D164" s="311">
        <v>2004720</v>
      </c>
      <c r="E164" s="311">
        <v>192000</v>
      </c>
      <c r="F164" s="311" t="s">
        <v>1306</v>
      </c>
      <c r="G164" s="311" t="s">
        <v>1306</v>
      </c>
      <c r="H164" s="311">
        <v>17099320</v>
      </c>
    </row>
    <row r="165" spans="1:8" s="285" customFormat="1" ht="11.25">
      <c r="A165" s="245" t="s">
        <v>1423</v>
      </c>
      <c r="B165" s="311">
        <v>14902600</v>
      </c>
      <c r="C165" s="311" t="s">
        <v>1306</v>
      </c>
      <c r="D165" s="311">
        <v>2004720</v>
      </c>
      <c r="E165" s="311">
        <v>192000</v>
      </c>
      <c r="F165" s="311" t="s">
        <v>1306</v>
      </c>
      <c r="G165" s="311" t="s">
        <v>1306</v>
      </c>
      <c r="H165" s="311">
        <v>17099320</v>
      </c>
    </row>
    <row r="166" spans="1:8" s="285" customFormat="1" ht="45">
      <c r="A166" s="245" t="s">
        <v>1424</v>
      </c>
      <c r="B166" s="311" t="s">
        <v>1306</v>
      </c>
      <c r="C166" s="311" t="s">
        <v>1306</v>
      </c>
      <c r="D166" s="311">
        <v>45000</v>
      </c>
      <c r="E166" s="311">
        <v>12000</v>
      </c>
      <c r="F166" s="311" t="s">
        <v>1306</v>
      </c>
      <c r="G166" s="311" t="s">
        <v>1306</v>
      </c>
      <c r="H166" s="311">
        <v>57000</v>
      </c>
    </row>
    <row r="167" spans="1:8" s="285" customFormat="1" ht="11.25">
      <c r="A167" s="228" t="s">
        <v>1416</v>
      </c>
      <c r="B167" s="308" t="s">
        <v>1306</v>
      </c>
      <c r="C167" s="308" t="s">
        <v>1306</v>
      </c>
      <c r="D167" s="308">
        <v>45000</v>
      </c>
      <c r="E167" s="308">
        <v>12000</v>
      </c>
      <c r="F167" s="308" t="s">
        <v>1306</v>
      </c>
      <c r="G167" s="308" t="s">
        <v>1306</v>
      </c>
      <c r="H167" s="308">
        <v>57000</v>
      </c>
    </row>
    <row r="168" spans="1:8" s="285" customFormat="1" ht="45">
      <c r="A168" s="245" t="s">
        <v>1425</v>
      </c>
      <c r="B168" s="311" t="s">
        <v>1306</v>
      </c>
      <c r="C168" s="311" t="s">
        <v>1306</v>
      </c>
      <c r="D168" s="311">
        <v>22400</v>
      </c>
      <c r="E168" s="311" t="s">
        <v>1306</v>
      </c>
      <c r="F168" s="311" t="s">
        <v>1306</v>
      </c>
      <c r="G168" s="311" t="s">
        <v>1306</v>
      </c>
      <c r="H168" s="311">
        <v>22400</v>
      </c>
    </row>
    <row r="169" spans="1:8" s="285" customFormat="1" ht="11.25">
      <c r="A169" s="228" t="s">
        <v>1416</v>
      </c>
      <c r="B169" s="308" t="s">
        <v>1306</v>
      </c>
      <c r="C169" s="308" t="s">
        <v>1306</v>
      </c>
      <c r="D169" s="308">
        <v>22400</v>
      </c>
      <c r="E169" s="308" t="s">
        <v>1306</v>
      </c>
      <c r="F169" s="308" t="s">
        <v>1306</v>
      </c>
      <c r="G169" s="308" t="s">
        <v>1306</v>
      </c>
      <c r="H169" s="308">
        <v>22400</v>
      </c>
    </row>
    <row r="170" spans="1:8" s="285" customFormat="1" ht="33.75">
      <c r="A170" s="245" t="s">
        <v>1426</v>
      </c>
      <c r="B170" s="311" t="s">
        <v>1306</v>
      </c>
      <c r="C170" s="311" t="s">
        <v>1306</v>
      </c>
      <c r="D170" s="311">
        <v>418720</v>
      </c>
      <c r="E170" s="311">
        <v>30000</v>
      </c>
      <c r="F170" s="311" t="s">
        <v>1306</v>
      </c>
      <c r="G170" s="311" t="s">
        <v>1306</v>
      </c>
      <c r="H170" s="311">
        <v>448720</v>
      </c>
    </row>
    <row r="171" spans="1:8" s="285" customFormat="1" ht="11.25">
      <c r="A171" s="228" t="s">
        <v>1416</v>
      </c>
      <c r="B171" s="308" t="s">
        <v>1306</v>
      </c>
      <c r="C171" s="308" t="s">
        <v>1306</v>
      </c>
      <c r="D171" s="308">
        <v>418720</v>
      </c>
      <c r="E171" s="308">
        <v>30000</v>
      </c>
      <c r="F171" s="308" t="s">
        <v>1306</v>
      </c>
      <c r="G171" s="308" t="s">
        <v>1306</v>
      </c>
      <c r="H171" s="308">
        <v>448720</v>
      </c>
    </row>
    <row r="172" spans="1:8" s="285" customFormat="1" ht="33.75">
      <c r="A172" s="245" t="s">
        <v>1452</v>
      </c>
      <c r="B172" s="311">
        <v>14902600</v>
      </c>
      <c r="C172" s="311" t="s">
        <v>1306</v>
      </c>
      <c r="D172" s="311">
        <v>48600</v>
      </c>
      <c r="E172" s="311" t="s">
        <v>1306</v>
      </c>
      <c r="F172" s="311" t="s">
        <v>1306</v>
      </c>
      <c r="G172" s="311" t="s">
        <v>1306</v>
      </c>
      <c r="H172" s="311">
        <v>14951200</v>
      </c>
    </row>
    <row r="173" spans="1:8" s="285" customFormat="1" ht="11.25">
      <c r="A173" s="228" t="s">
        <v>1416</v>
      </c>
      <c r="B173" s="308">
        <v>14902600</v>
      </c>
      <c r="C173" s="308" t="s">
        <v>1306</v>
      </c>
      <c r="D173" s="308">
        <v>48600</v>
      </c>
      <c r="E173" s="308" t="s">
        <v>1306</v>
      </c>
      <c r="F173" s="308" t="s">
        <v>1306</v>
      </c>
      <c r="G173" s="308" t="s">
        <v>1306</v>
      </c>
      <c r="H173" s="308">
        <v>14951200</v>
      </c>
    </row>
    <row r="174" spans="1:8" s="285" customFormat="1" ht="22.5">
      <c r="A174" s="245" t="s">
        <v>1420</v>
      </c>
      <c r="B174" s="311" t="s">
        <v>1306</v>
      </c>
      <c r="C174" s="311" t="s">
        <v>1306</v>
      </c>
      <c r="D174" s="311">
        <v>1332000</v>
      </c>
      <c r="E174" s="311">
        <v>150000</v>
      </c>
      <c r="F174" s="311" t="s">
        <v>1306</v>
      </c>
      <c r="G174" s="311" t="s">
        <v>1306</v>
      </c>
      <c r="H174" s="311">
        <v>1482000</v>
      </c>
    </row>
    <row r="175" spans="1:8" s="285" customFormat="1" ht="11.25">
      <c r="A175" s="228" t="s">
        <v>1416</v>
      </c>
      <c r="B175" s="308" t="s">
        <v>1306</v>
      </c>
      <c r="C175" s="308" t="s">
        <v>1306</v>
      </c>
      <c r="D175" s="308">
        <v>1332000</v>
      </c>
      <c r="E175" s="308">
        <v>150000</v>
      </c>
      <c r="F175" s="308" t="s">
        <v>1306</v>
      </c>
      <c r="G175" s="308" t="s">
        <v>1306</v>
      </c>
      <c r="H175" s="308">
        <v>1482000</v>
      </c>
    </row>
    <row r="176" spans="1:8" s="285" customFormat="1" ht="22.5">
      <c r="A176" s="245" t="s">
        <v>1461</v>
      </c>
      <c r="B176" s="311" t="s">
        <v>1306</v>
      </c>
      <c r="C176" s="311" t="s">
        <v>1306</v>
      </c>
      <c r="D176" s="311">
        <v>138000</v>
      </c>
      <c r="E176" s="311" t="s">
        <v>1306</v>
      </c>
      <c r="F176" s="311" t="s">
        <v>1306</v>
      </c>
      <c r="G176" s="311" t="s">
        <v>1306</v>
      </c>
      <c r="H176" s="311">
        <v>138000</v>
      </c>
    </row>
    <row r="177" spans="1:8" s="285" customFormat="1" ht="11.25">
      <c r="A177" s="228" t="s">
        <v>1416</v>
      </c>
      <c r="B177" s="308" t="s">
        <v>1306</v>
      </c>
      <c r="C177" s="308" t="s">
        <v>1306</v>
      </c>
      <c r="D177" s="308">
        <v>138000</v>
      </c>
      <c r="E177" s="308" t="s">
        <v>1306</v>
      </c>
      <c r="F177" s="308" t="s">
        <v>1306</v>
      </c>
      <c r="G177" s="308" t="s">
        <v>1306</v>
      </c>
      <c r="H177" s="308">
        <v>138000</v>
      </c>
    </row>
    <row r="178" spans="1:8" s="285" customFormat="1" ht="11.25">
      <c r="A178" s="245" t="s">
        <v>1462</v>
      </c>
      <c r="B178" s="311" t="s">
        <v>1306</v>
      </c>
      <c r="C178" s="311" t="s">
        <v>1306</v>
      </c>
      <c r="D178" s="311">
        <v>7526410</v>
      </c>
      <c r="E178" s="311" t="s">
        <v>1306</v>
      </c>
      <c r="F178" s="311" t="s">
        <v>1306</v>
      </c>
      <c r="G178" s="311" t="s">
        <v>1306</v>
      </c>
      <c r="H178" s="311">
        <v>7526410</v>
      </c>
    </row>
    <row r="179" spans="1:8" s="285" customFormat="1" ht="11.25">
      <c r="A179" s="245" t="s">
        <v>1463</v>
      </c>
      <c r="B179" s="311" t="s">
        <v>1306</v>
      </c>
      <c r="C179" s="311" t="s">
        <v>1306</v>
      </c>
      <c r="D179" s="311">
        <v>7526410</v>
      </c>
      <c r="E179" s="311" t="s">
        <v>1306</v>
      </c>
      <c r="F179" s="311" t="s">
        <v>1306</v>
      </c>
      <c r="G179" s="311" t="s">
        <v>1306</v>
      </c>
      <c r="H179" s="311">
        <v>7526410</v>
      </c>
    </row>
    <row r="180" spans="1:8" s="285" customFormat="1" ht="33.75">
      <c r="A180" s="245" t="s">
        <v>1464</v>
      </c>
      <c r="B180" s="311" t="s">
        <v>1306</v>
      </c>
      <c r="C180" s="311" t="s">
        <v>1306</v>
      </c>
      <c r="D180" s="311">
        <v>7526410</v>
      </c>
      <c r="E180" s="311" t="s">
        <v>1306</v>
      </c>
      <c r="F180" s="311" t="s">
        <v>1306</v>
      </c>
      <c r="G180" s="311" t="s">
        <v>1306</v>
      </c>
      <c r="H180" s="311">
        <v>7526410</v>
      </c>
    </row>
    <row r="181" spans="1:8" s="285" customFormat="1" ht="11.25">
      <c r="A181" s="228" t="s">
        <v>1416</v>
      </c>
      <c r="B181" s="308" t="s">
        <v>1306</v>
      </c>
      <c r="C181" s="308" t="s">
        <v>1306</v>
      </c>
      <c r="D181" s="308">
        <v>7526410</v>
      </c>
      <c r="E181" s="308" t="s">
        <v>1306</v>
      </c>
      <c r="F181" s="308" t="s">
        <v>1306</v>
      </c>
      <c r="G181" s="308" t="s">
        <v>1306</v>
      </c>
      <c r="H181" s="308">
        <v>7526410</v>
      </c>
    </row>
    <row r="182" spans="1:8" s="285" customFormat="1" ht="22.5">
      <c r="A182" s="227" t="s">
        <v>203</v>
      </c>
      <c r="B182" s="307">
        <v>13579700</v>
      </c>
      <c r="C182" s="307" t="s">
        <v>1306</v>
      </c>
      <c r="D182" s="307">
        <v>3361979</v>
      </c>
      <c r="E182" s="307">
        <v>151000</v>
      </c>
      <c r="F182" s="307" t="s">
        <v>1306</v>
      </c>
      <c r="G182" s="307" t="s">
        <v>1306</v>
      </c>
      <c r="H182" s="307">
        <v>17092679</v>
      </c>
    </row>
    <row r="183" spans="1:8" s="285" customFormat="1" ht="22.5">
      <c r="A183" s="227" t="s">
        <v>204</v>
      </c>
      <c r="B183" s="307">
        <v>13464800</v>
      </c>
      <c r="C183" s="307" t="s">
        <v>1306</v>
      </c>
      <c r="D183" s="307">
        <v>1186612</v>
      </c>
      <c r="E183" s="307">
        <v>40000</v>
      </c>
      <c r="F183" s="307" t="s">
        <v>1306</v>
      </c>
      <c r="G183" s="307" t="s">
        <v>1306</v>
      </c>
      <c r="H183" s="307">
        <v>14691412</v>
      </c>
    </row>
    <row r="184" spans="1:8" s="285" customFormat="1" ht="11.25">
      <c r="A184" s="245" t="s">
        <v>696</v>
      </c>
      <c r="B184" s="311" t="s">
        <v>1306</v>
      </c>
      <c r="C184" s="311" t="s">
        <v>1306</v>
      </c>
      <c r="D184" s="311">
        <v>175000</v>
      </c>
      <c r="E184" s="311" t="s">
        <v>1306</v>
      </c>
      <c r="F184" s="311" t="s">
        <v>1306</v>
      </c>
      <c r="G184" s="311" t="s">
        <v>1306</v>
      </c>
      <c r="H184" s="311">
        <v>175000</v>
      </c>
    </row>
    <row r="185" spans="1:8" s="285" customFormat="1" ht="11.25">
      <c r="A185" s="245" t="s">
        <v>1465</v>
      </c>
      <c r="B185" s="311" t="s">
        <v>1306</v>
      </c>
      <c r="C185" s="311" t="s">
        <v>1306</v>
      </c>
      <c r="D185" s="311">
        <v>175000</v>
      </c>
      <c r="E185" s="311" t="s">
        <v>1306</v>
      </c>
      <c r="F185" s="311" t="s">
        <v>1306</v>
      </c>
      <c r="G185" s="311" t="s">
        <v>1306</v>
      </c>
      <c r="H185" s="311">
        <v>175000</v>
      </c>
    </row>
    <row r="186" spans="1:8" s="285" customFormat="1" ht="11.25">
      <c r="A186" s="245" t="s">
        <v>1466</v>
      </c>
      <c r="B186" s="311" t="s">
        <v>1306</v>
      </c>
      <c r="C186" s="311" t="s">
        <v>1306</v>
      </c>
      <c r="D186" s="311">
        <v>175000</v>
      </c>
      <c r="E186" s="311" t="s">
        <v>1306</v>
      </c>
      <c r="F186" s="311" t="s">
        <v>1306</v>
      </c>
      <c r="G186" s="311" t="s">
        <v>1306</v>
      </c>
      <c r="H186" s="311">
        <v>175000</v>
      </c>
    </row>
    <row r="187" spans="1:8" s="285" customFormat="1" ht="56.25">
      <c r="A187" s="245" t="s">
        <v>1467</v>
      </c>
      <c r="B187" s="311" t="s">
        <v>1306</v>
      </c>
      <c r="C187" s="311" t="s">
        <v>1306</v>
      </c>
      <c r="D187" s="311">
        <v>175000</v>
      </c>
      <c r="E187" s="311" t="s">
        <v>1306</v>
      </c>
      <c r="F187" s="311" t="s">
        <v>1306</v>
      </c>
      <c r="G187" s="311" t="s">
        <v>1306</v>
      </c>
      <c r="H187" s="311">
        <v>175000</v>
      </c>
    </row>
    <row r="188" spans="1:8" s="285" customFormat="1" ht="11.25">
      <c r="A188" s="228" t="s">
        <v>1416</v>
      </c>
      <c r="B188" s="308" t="s">
        <v>1306</v>
      </c>
      <c r="C188" s="308" t="s">
        <v>1306</v>
      </c>
      <c r="D188" s="308">
        <v>175000</v>
      </c>
      <c r="E188" s="308" t="s">
        <v>1306</v>
      </c>
      <c r="F188" s="308" t="s">
        <v>1306</v>
      </c>
      <c r="G188" s="308" t="s">
        <v>1306</v>
      </c>
      <c r="H188" s="308">
        <v>175000</v>
      </c>
    </row>
    <row r="189" spans="1:8" s="285" customFormat="1" ht="11.25">
      <c r="A189" s="245" t="s">
        <v>205</v>
      </c>
      <c r="B189" s="311">
        <v>13464800</v>
      </c>
      <c r="C189" s="311" t="s">
        <v>1306</v>
      </c>
      <c r="D189" s="311">
        <v>1011612</v>
      </c>
      <c r="E189" s="311">
        <v>40000</v>
      </c>
      <c r="F189" s="311" t="s">
        <v>1306</v>
      </c>
      <c r="G189" s="311" t="s">
        <v>1306</v>
      </c>
      <c r="H189" s="311">
        <v>14516412</v>
      </c>
    </row>
    <row r="190" spans="1:8" s="285" customFormat="1" ht="11.25">
      <c r="A190" s="245" t="s">
        <v>1422</v>
      </c>
      <c r="B190" s="311">
        <v>13464800</v>
      </c>
      <c r="C190" s="311" t="s">
        <v>1306</v>
      </c>
      <c r="D190" s="311">
        <v>838200</v>
      </c>
      <c r="E190" s="311">
        <v>40000</v>
      </c>
      <c r="F190" s="311" t="s">
        <v>1306</v>
      </c>
      <c r="G190" s="311" t="s">
        <v>1306</v>
      </c>
      <c r="H190" s="311">
        <v>14343000</v>
      </c>
    </row>
    <row r="191" spans="1:8" s="285" customFormat="1" ht="11.25">
      <c r="A191" s="245" t="s">
        <v>1423</v>
      </c>
      <c r="B191" s="311">
        <v>13464800</v>
      </c>
      <c r="C191" s="311" t="s">
        <v>1306</v>
      </c>
      <c r="D191" s="311">
        <v>838200</v>
      </c>
      <c r="E191" s="311">
        <v>40000</v>
      </c>
      <c r="F191" s="311" t="s">
        <v>1306</v>
      </c>
      <c r="G191" s="311" t="s">
        <v>1306</v>
      </c>
      <c r="H191" s="311">
        <v>14343000</v>
      </c>
    </row>
    <row r="192" spans="1:8" s="285" customFormat="1" ht="45">
      <c r="A192" s="245" t="s">
        <v>1468</v>
      </c>
      <c r="B192" s="311" t="s">
        <v>1306</v>
      </c>
      <c r="C192" s="311" t="s">
        <v>1306</v>
      </c>
      <c r="D192" s="311">
        <v>179400</v>
      </c>
      <c r="E192" s="311" t="s">
        <v>1306</v>
      </c>
      <c r="F192" s="311" t="s">
        <v>1306</v>
      </c>
      <c r="G192" s="311" t="s">
        <v>1306</v>
      </c>
      <c r="H192" s="311">
        <v>179400</v>
      </c>
    </row>
    <row r="193" spans="1:8" s="285" customFormat="1" ht="11.25">
      <c r="A193" s="228" t="s">
        <v>1416</v>
      </c>
      <c r="B193" s="308" t="s">
        <v>1306</v>
      </c>
      <c r="C193" s="308" t="s">
        <v>1306</v>
      </c>
      <c r="D193" s="308">
        <v>179400</v>
      </c>
      <c r="E193" s="308" t="s">
        <v>1306</v>
      </c>
      <c r="F193" s="308" t="s">
        <v>1306</v>
      </c>
      <c r="G193" s="308" t="s">
        <v>1306</v>
      </c>
      <c r="H193" s="308">
        <v>179400</v>
      </c>
    </row>
    <row r="194" spans="1:8" s="285" customFormat="1" ht="45">
      <c r="A194" s="245" t="s">
        <v>1450</v>
      </c>
      <c r="B194" s="311" t="s">
        <v>1306</v>
      </c>
      <c r="C194" s="311" t="s">
        <v>1306</v>
      </c>
      <c r="D194" s="311">
        <v>388800</v>
      </c>
      <c r="E194" s="311" t="s">
        <v>1306</v>
      </c>
      <c r="F194" s="311" t="s">
        <v>1306</v>
      </c>
      <c r="G194" s="311" t="s">
        <v>1306</v>
      </c>
      <c r="H194" s="311">
        <v>388800</v>
      </c>
    </row>
    <row r="195" spans="1:8" s="285" customFormat="1" ht="11.25">
      <c r="A195" s="228" t="s">
        <v>1416</v>
      </c>
      <c r="B195" s="308" t="s">
        <v>1306</v>
      </c>
      <c r="C195" s="308" t="s">
        <v>1306</v>
      </c>
      <c r="D195" s="308">
        <v>388800</v>
      </c>
      <c r="E195" s="308" t="s">
        <v>1306</v>
      </c>
      <c r="F195" s="308" t="s">
        <v>1306</v>
      </c>
      <c r="G195" s="308" t="s">
        <v>1306</v>
      </c>
      <c r="H195" s="308">
        <v>388800</v>
      </c>
    </row>
    <row r="196" spans="1:8" s="285" customFormat="1" ht="33.75">
      <c r="A196" s="245" t="s">
        <v>1451</v>
      </c>
      <c r="B196" s="311" t="s">
        <v>1306</v>
      </c>
      <c r="C196" s="311" t="s">
        <v>1306</v>
      </c>
      <c r="D196" s="311">
        <v>173200</v>
      </c>
      <c r="E196" s="311">
        <v>10000</v>
      </c>
      <c r="F196" s="311" t="s">
        <v>1306</v>
      </c>
      <c r="G196" s="311" t="s">
        <v>1306</v>
      </c>
      <c r="H196" s="311">
        <v>183200</v>
      </c>
    </row>
    <row r="197" spans="1:8" s="285" customFormat="1" ht="11.25">
      <c r="A197" s="228" t="s">
        <v>1416</v>
      </c>
      <c r="B197" s="308" t="s">
        <v>1306</v>
      </c>
      <c r="C197" s="308" t="s">
        <v>1306</v>
      </c>
      <c r="D197" s="308">
        <v>173200</v>
      </c>
      <c r="E197" s="308">
        <v>10000</v>
      </c>
      <c r="F197" s="308" t="s">
        <v>1306</v>
      </c>
      <c r="G197" s="308" t="s">
        <v>1306</v>
      </c>
      <c r="H197" s="308">
        <v>183200</v>
      </c>
    </row>
    <row r="198" spans="1:8" s="285" customFormat="1" ht="33.75">
      <c r="A198" s="245" t="s">
        <v>1427</v>
      </c>
      <c r="B198" s="311">
        <v>13464800</v>
      </c>
      <c r="C198" s="311" t="s">
        <v>1306</v>
      </c>
      <c r="D198" s="311">
        <v>36800</v>
      </c>
      <c r="E198" s="311" t="s">
        <v>1306</v>
      </c>
      <c r="F198" s="311" t="s">
        <v>1306</v>
      </c>
      <c r="G198" s="311" t="s">
        <v>1306</v>
      </c>
      <c r="H198" s="311">
        <v>13501600</v>
      </c>
    </row>
    <row r="199" spans="1:8" s="285" customFormat="1" ht="11.25">
      <c r="A199" s="228" t="s">
        <v>1416</v>
      </c>
      <c r="B199" s="308">
        <v>13464800</v>
      </c>
      <c r="C199" s="308" t="s">
        <v>1306</v>
      </c>
      <c r="D199" s="308">
        <v>36800</v>
      </c>
      <c r="E199" s="308" t="s">
        <v>1306</v>
      </c>
      <c r="F199" s="308" t="s">
        <v>1306</v>
      </c>
      <c r="G199" s="308" t="s">
        <v>1306</v>
      </c>
      <c r="H199" s="308">
        <v>13501600</v>
      </c>
    </row>
    <row r="200" spans="1:8" s="285" customFormat="1" ht="22.5">
      <c r="A200" s="245" t="s">
        <v>1420</v>
      </c>
      <c r="B200" s="311" t="s">
        <v>1306</v>
      </c>
      <c r="C200" s="311" t="s">
        <v>1306</v>
      </c>
      <c r="D200" s="311">
        <v>60000</v>
      </c>
      <c r="E200" s="311">
        <v>30000</v>
      </c>
      <c r="F200" s="311" t="s">
        <v>1306</v>
      </c>
      <c r="G200" s="311" t="s">
        <v>1306</v>
      </c>
      <c r="H200" s="311">
        <v>90000</v>
      </c>
    </row>
    <row r="201" spans="1:8" s="285" customFormat="1" ht="11.25">
      <c r="A201" s="228" t="s">
        <v>1416</v>
      </c>
      <c r="B201" s="308" t="s">
        <v>1306</v>
      </c>
      <c r="C201" s="308" t="s">
        <v>1306</v>
      </c>
      <c r="D201" s="308">
        <v>60000</v>
      </c>
      <c r="E201" s="308">
        <v>30000</v>
      </c>
      <c r="F201" s="308" t="s">
        <v>1306</v>
      </c>
      <c r="G201" s="308" t="s">
        <v>1306</v>
      </c>
      <c r="H201" s="308">
        <v>90000</v>
      </c>
    </row>
    <row r="202" spans="1:8" s="285" customFormat="1" ht="11.25">
      <c r="A202" s="245" t="s">
        <v>1469</v>
      </c>
      <c r="B202" s="311" t="s">
        <v>1306</v>
      </c>
      <c r="C202" s="311" t="s">
        <v>1306</v>
      </c>
      <c r="D202" s="311">
        <v>70000</v>
      </c>
      <c r="E202" s="311" t="s">
        <v>1306</v>
      </c>
      <c r="F202" s="311" t="s">
        <v>1306</v>
      </c>
      <c r="G202" s="311" t="s">
        <v>1306</v>
      </c>
      <c r="H202" s="311">
        <v>70000</v>
      </c>
    </row>
    <row r="203" spans="1:8" s="285" customFormat="1" ht="11.25">
      <c r="A203" s="245" t="s">
        <v>1470</v>
      </c>
      <c r="B203" s="311" t="s">
        <v>1306</v>
      </c>
      <c r="C203" s="311" t="s">
        <v>1306</v>
      </c>
      <c r="D203" s="311">
        <v>70000</v>
      </c>
      <c r="E203" s="311" t="s">
        <v>1306</v>
      </c>
      <c r="F203" s="311" t="s">
        <v>1306</v>
      </c>
      <c r="G203" s="311" t="s">
        <v>1306</v>
      </c>
      <c r="H203" s="311">
        <v>70000</v>
      </c>
    </row>
    <row r="204" spans="1:8" s="285" customFormat="1" ht="45">
      <c r="A204" s="245" t="s">
        <v>1471</v>
      </c>
      <c r="B204" s="311" t="s">
        <v>1306</v>
      </c>
      <c r="C204" s="311" t="s">
        <v>1306</v>
      </c>
      <c r="D204" s="311">
        <v>70000</v>
      </c>
      <c r="E204" s="311" t="s">
        <v>1306</v>
      </c>
      <c r="F204" s="311" t="s">
        <v>1306</v>
      </c>
      <c r="G204" s="311" t="s">
        <v>1306</v>
      </c>
      <c r="H204" s="311">
        <v>70000</v>
      </c>
    </row>
    <row r="205" spans="1:8" s="285" customFormat="1" ht="11.25">
      <c r="A205" s="228" t="s">
        <v>1416</v>
      </c>
      <c r="B205" s="308" t="s">
        <v>1306</v>
      </c>
      <c r="C205" s="308" t="s">
        <v>1306</v>
      </c>
      <c r="D205" s="308">
        <v>70000</v>
      </c>
      <c r="E205" s="308" t="s">
        <v>1306</v>
      </c>
      <c r="F205" s="308" t="s">
        <v>1306</v>
      </c>
      <c r="G205" s="308" t="s">
        <v>1306</v>
      </c>
      <c r="H205" s="308">
        <v>70000</v>
      </c>
    </row>
    <row r="206" spans="1:8" s="285" customFormat="1" ht="11.25">
      <c r="A206" s="245" t="s">
        <v>1472</v>
      </c>
      <c r="B206" s="311" t="s">
        <v>1306</v>
      </c>
      <c r="C206" s="311" t="s">
        <v>1306</v>
      </c>
      <c r="D206" s="311">
        <v>103412</v>
      </c>
      <c r="E206" s="311" t="s">
        <v>1306</v>
      </c>
      <c r="F206" s="311" t="s">
        <v>1306</v>
      </c>
      <c r="G206" s="311" t="s">
        <v>1306</v>
      </c>
      <c r="H206" s="311">
        <v>103412</v>
      </c>
    </row>
    <row r="207" spans="1:8" s="285" customFormat="1" ht="11.25">
      <c r="A207" s="245" t="s">
        <v>1470</v>
      </c>
      <c r="B207" s="311" t="s">
        <v>1306</v>
      </c>
      <c r="C207" s="311" t="s">
        <v>1306</v>
      </c>
      <c r="D207" s="311">
        <v>103412</v>
      </c>
      <c r="E207" s="311" t="s">
        <v>1306</v>
      </c>
      <c r="F207" s="311" t="s">
        <v>1306</v>
      </c>
      <c r="G207" s="311" t="s">
        <v>1306</v>
      </c>
      <c r="H207" s="311">
        <v>103412</v>
      </c>
    </row>
    <row r="208" spans="1:8" s="285" customFormat="1" ht="45">
      <c r="A208" s="245" t="s">
        <v>1473</v>
      </c>
      <c r="B208" s="311" t="s">
        <v>1306</v>
      </c>
      <c r="C208" s="311" t="s">
        <v>1306</v>
      </c>
      <c r="D208" s="311">
        <v>75000</v>
      </c>
      <c r="E208" s="311" t="s">
        <v>1306</v>
      </c>
      <c r="F208" s="311" t="s">
        <v>1306</v>
      </c>
      <c r="G208" s="311" t="s">
        <v>1306</v>
      </c>
      <c r="H208" s="311">
        <v>75000</v>
      </c>
    </row>
    <row r="209" spans="1:8" s="285" customFormat="1" ht="11.25">
      <c r="A209" s="228" t="s">
        <v>1416</v>
      </c>
      <c r="B209" s="308" t="s">
        <v>1306</v>
      </c>
      <c r="C209" s="308" t="s">
        <v>1306</v>
      </c>
      <c r="D209" s="308">
        <v>75000</v>
      </c>
      <c r="E209" s="308" t="s">
        <v>1306</v>
      </c>
      <c r="F209" s="308" t="s">
        <v>1306</v>
      </c>
      <c r="G209" s="308" t="s">
        <v>1306</v>
      </c>
      <c r="H209" s="308">
        <v>75000</v>
      </c>
    </row>
    <row r="210" spans="1:8" s="285" customFormat="1" ht="45">
      <c r="A210" s="245" t="s">
        <v>1474</v>
      </c>
      <c r="B210" s="311" t="s">
        <v>1306</v>
      </c>
      <c r="C210" s="311" t="s">
        <v>1306</v>
      </c>
      <c r="D210" s="311">
        <v>28412</v>
      </c>
      <c r="E210" s="311" t="s">
        <v>1306</v>
      </c>
      <c r="F210" s="311" t="s">
        <v>1306</v>
      </c>
      <c r="G210" s="311" t="s">
        <v>1306</v>
      </c>
      <c r="H210" s="311">
        <v>28412</v>
      </c>
    </row>
    <row r="211" spans="1:8" s="285" customFormat="1" ht="11.25">
      <c r="A211" s="228" t="s">
        <v>1416</v>
      </c>
      <c r="B211" s="308" t="s">
        <v>1306</v>
      </c>
      <c r="C211" s="308" t="s">
        <v>1306</v>
      </c>
      <c r="D211" s="308">
        <v>28412</v>
      </c>
      <c r="E211" s="308" t="s">
        <v>1306</v>
      </c>
      <c r="F211" s="308" t="s">
        <v>1306</v>
      </c>
      <c r="G211" s="308" t="s">
        <v>1306</v>
      </c>
      <c r="H211" s="308">
        <v>28412</v>
      </c>
    </row>
    <row r="212" spans="1:8" s="285" customFormat="1" ht="11.25">
      <c r="A212" s="227" t="s">
        <v>206</v>
      </c>
      <c r="B212" s="307">
        <v>114900</v>
      </c>
      <c r="C212" s="307" t="s">
        <v>1306</v>
      </c>
      <c r="D212" s="307">
        <v>2175367</v>
      </c>
      <c r="E212" s="307">
        <v>111000</v>
      </c>
      <c r="F212" s="307" t="s">
        <v>1306</v>
      </c>
      <c r="G212" s="307" t="s">
        <v>1306</v>
      </c>
      <c r="H212" s="307">
        <v>2401267</v>
      </c>
    </row>
    <row r="213" spans="1:8" s="285" customFormat="1" ht="11.25">
      <c r="A213" s="245" t="s">
        <v>205</v>
      </c>
      <c r="B213" s="311">
        <v>114900</v>
      </c>
      <c r="C213" s="311" t="s">
        <v>1306</v>
      </c>
      <c r="D213" s="311">
        <v>2175367</v>
      </c>
      <c r="E213" s="311">
        <v>111000</v>
      </c>
      <c r="F213" s="311" t="s">
        <v>1306</v>
      </c>
      <c r="G213" s="311" t="s">
        <v>1306</v>
      </c>
      <c r="H213" s="311">
        <v>2401267</v>
      </c>
    </row>
    <row r="214" spans="1:8" s="285" customFormat="1" ht="11.25">
      <c r="A214" s="245" t="s">
        <v>1422</v>
      </c>
      <c r="B214" s="311" t="s">
        <v>1306</v>
      </c>
      <c r="C214" s="311" t="s">
        <v>1306</v>
      </c>
      <c r="D214" s="311">
        <v>60000</v>
      </c>
      <c r="E214" s="311" t="s">
        <v>1306</v>
      </c>
      <c r="F214" s="311" t="s">
        <v>1306</v>
      </c>
      <c r="G214" s="311" t="s">
        <v>1306</v>
      </c>
      <c r="H214" s="311">
        <v>60000</v>
      </c>
    </row>
    <row r="215" spans="1:8" s="285" customFormat="1" ht="11.25">
      <c r="A215" s="245" t="s">
        <v>1423</v>
      </c>
      <c r="B215" s="311" t="s">
        <v>1306</v>
      </c>
      <c r="C215" s="311" t="s">
        <v>1306</v>
      </c>
      <c r="D215" s="311">
        <v>60000</v>
      </c>
      <c r="E215" s="311" t="s">
        <v>1306</v>
      </c>
      <c r="F215" s="311" t="s">
        <v>1306</v>
      </c>
      <c r="G215" s="311" t="s">
        <v>1306</v>
      </c>
      <c r="H215" s="311">
        <v>60000</v>
      </c>
    </row>
    <row r="216" spans="1:8" s="285" customFormat="1" ht="33.75">
      <c r="A216" s="245" t="s">
        <v>1475</v>
      </c>
      <c r="B216" s="311" t="s">
        <v>1306</v>
      </c>
      <c r="C216" s="311" t="s">
        <v>1306</v>
      </c>
      <c r="D216" s="311">
        <v>60000</v>
      </c>
      <c r="E216" s="311" t="s">
        <v>1306</v>
      </c>
      <c r="F216" s="311" t="s">
        <v>1306</v>
      </c>
      <c r="G216" s="311" t="s">
        <v>1306</v>
      </c>
      <c r="H216" s="311">
        <v>60000</v>
      </c>
    </row>
    <row r="217" spans="1:8" s="285" customFormat="1" ht="11.25">
      <c r="A217" s="228" t="s">
        <v>1434</v>
      </c>
      <c r="B217" s="308" t="s">
        <v>1306</v>
      </c>
      <c r="C217" s="308" t="s">
        <v>1306</v>
      </c>
      <c r="D217" s="308">
        <v>60000</v>
      </c>
      <c r="E217" s="308" t="s">
        <v>1306</v>
      </c>
      <c r="F217" s="308" t="s">
        <v>1306</v>
      </c>
      <c r="G217" s="308" t="s">
        <v>1306</v>
      </c>
      <c r="H217" s="308">
        <v>60000</v>
      </c>
    </row>
    <row r="218" spans="1:8" s="285" customFormat="1" ht="11.25">
      <c r="A218" s="245" t="s">
        <v>1469</v>
      </c>
      <c r="B218" s="311">
        <v>114900</v>
      </c>
      <c r="C218" s="311" t="s">
        <v>1306</v>
      </c>
      <c r="D218" s="311">
        <v>2115367</v>
      </c>
      <c r="E218" s="311">
        <v>111000</v>
      </c>
      <c r="F218" s="311" t="s">
        <v>1306</v>
      </c>
      <c r="G218" s="311" t="s">
        <v>1306</v>
      </c>
      <c r="H218" s="311">
        <v>2341267</v>
      </c>
    </row>
    <row r="219" spans="1:8" s="285" customFormat="1" ht="11.25">
      <c r="A219" s="245" t="s">
        <v>1470</v>
      </c>
      <c r="B219" s="311">
        <v>114900</v>
      </c>
      <c r="C219" s="311" t="s">
        <v>1306</v>
      </c>
      <c r="D219" s="311">
        <v>2115367</v>
      </c>
      <c r="E219" s="311">
        <v>111000</v>
      </c>
      <c r="F219" s="311" t="s">
        <v>1306</v>
      </c>
      <c r="G219" s="311" t="s">
        <v>1306</v>
      </c>
      <c r="H219" s="311">
        <v>2341267</v>
      </c>
    </row>
    <row r="220" spans="1:8" s="285" customFormat="1" ht="90">
      <c r="A220" s="245" t="s">
        <v>1476</v>
      </c>
      <c r="B220" s="311" t="s">
        <v>1306</v>
      </c>
      <c r="C220" s="311" t="s">
        <v>1306</v>
      </c>
      <c r="D220" s="311">
        <v>290000</v>
      </c>
      <c r="E220" s="311" t="s">
        <v>1306</v>
      </c>
      <c r="F220" s="311" t="s">
        <v>1306</v>
      </c>
      <c r="G220" s="311" t="s">
        <v>1306</v>
      </c>
      <c r="H220" s="311">
        <v>290000</v>
      </c>
    </row>
    <row r="221" spans="1:8" s="285" customFormat="1" ht="11.25">
      <c r="A221" s="228" t="s">
        <v>1434</v>
      </c>
      <c r="B221" s="308" t="s">
        <v>1306</v>
      </c>
      <c r="C221" s="308" t="s">
        <v>1306</v>
      </c>
      <c r="D221" s="308">
        <v>290000</v>
      </c>
      <c r="E221" s="308" t="s">
        <v>1306</v>
      </c>
      <c r="F221" s="308" t="s">
        <v>1306</v>
      </c>
      <c r="G221" s="308" t="s">
        <v>1306</v>
      </c>
      <c r="H221" s="308">
        <v>290000</v>
      </c>
    </row>
    <row r="222" spans="1:8" s="285" customFormat="1" ht="33.75">
      <c r="A222" s="245" t="s">
        <v>1477</v>
      </c>
      <c r="B222" s="311" t="s">
        <v>1306</v>
      </c>
      <c r="C222" s="311" t="s">
        <v>1306</v>
      </c>
      <c r="D222" s="311">
        <v>210000</v>
      </c>
      <c r="E222" s="311">
        <v>15000</v>
      </c>
      <c r="F222" s="311" t="s">
        <v>1306</v>
      </c>
      <c r="G222" s="311" t="s">
        <v>1306</v>
      </c>
      <c r="H222" s="311">
        <v>225000</v>
      </c>
    </row>
    <row r="223" spans="1:8" s="285" customFormat="1" ht="11.25">
      <c r="A223" s="228" t="s">
        <v>1434</v>
      </c>
      <c r="B223" s="308" t="s">
        <v>1306</v>
      </c>
      <c r="C223" s="308" t="s">
        <v>1306</v>
      </c>
      <c r="D223" s="308">
        <v>210000</v>
      </c>
      <c r="E223" s="308">
        <v>15000</v>
      </c>
      <c r="F223" s="308" t="s">
        <v>1306</v>
      </c>
      <c r="G223" s="308" t="s">
        <v>1306</v>
      </c>
      <c r="H223" s="308">
        <v>225000</v>
      </c>
    </row>
    <row r="224" spans="1:8" s="285" customFormat="1" ht="22.5">
      <c r="A224" s="245" t="s">
        <v>1478</v>
      </c>
      <c r="B224" s="311" t="s">
        <v>1306</v>
      </c>
      <c r="C224" s="311" t="s">
        <v>1306</v>
      </c>
      <c r="D224" s="311">
        <v>380000</v>
      </c>
      <c r="E224" s="311" t="s">
        <v>1306</v>
      </c>
      <c r="F224" s="311" t="s">
        <v>1306</v>
      </c>
      <c r="G224" s="311" t="s">
        <v>1306</v>
      </c>
      <c r="H224" s="311">
        <v>380000</v>
      </c>
    </row>
    <row r="225" spans="1:8" s="285" customFormat="1" ht="11.25">
      <c r="A225" s="228" t="s">
        <v>1434</v>
      </c>
      <c r="B225" s="308" t="s">
        <v>1306</v>
      </c>
      <c r="C225" s="308" t="s">
        <v>1306</v>
      </c>
      <c r="D225" s="308">
        <v>380000</v>
      </c>
      <c r="E225" s="308" t="s">
        <v>1306</v>
      </c>
      <c r="F225" s="308" t="s">
        <v>1306</v>
      </c>
      <c r="G225" s="308" t="s">
        <v>1306</v>
      </c>
      <c r="H225" s="308">
        <v>380000</v>
      </c>
    </row>
    <row r="226" spans="1:8" s="285" customFormat="1" ht="22.5">
      <c r="A226" s="245" t="s">
        <v>1479</v>
      </c>
      <c r="B226" s="311" t="s">
        <v>1306</v>
      </c>
      <c r="C226" s="311" t="s">
        <v>1306</v>
      </c>
      <c r="D226" s="311">
        <v>734400</v>
      </c>
      <c r="E226" s="311">
        <v>60000</v>
      </c>
      <c r="F226" s="311" t="s">
        <v>1306</v>
      </c>
      <c r="G226" s="311" t="s">
        <v>1306</v>
      </c>
      <c r="H226" s="311">
        <v>794400</v>
      </c>
    </row>
    <row r="227" spans="1:8" s="285" customFormat="1" ht="11.25">
      <c r="A227" s="228" t="s">
        <v>1434</v>
      </c>
      <c r="B227" s="308" t="s">
        <v>1306</v>
      </c>
      <c r="C227" s="308" t="s">
        <v>1306</v>
      </c>
      <c r="D227" s="308">
        <v>734400</v>
      </c>
      <c r="E227" s="308">
        <v>60000</v>
      </c>
      <c r="F227" s="308" t="s">
        <v>1306</v>
      </c>
      <c r="G227" s="308" t="s">
        <v>1306</v>
      </c>
      <c r="H227" s="308">
        <v>794400</v>
      </c>
    </row>
    <row r="228" spans="1:8" s="285" customFormat="1" ht="33.75">
      <c r="A228" s="245" t="s">
        <v>1480</v>
      </c>
      <c r="B228" s="311" t="s">
        <v>1306</v>
      </c>
      <c r="C228" s="311" t="s">
        <v>1306</v>
      </c>
      <c r="D228" s="311">
        <v>80000</v>
      </c>
      <c r="E228" s="311">
        <v>30000</v>
      </c>
      <c r="F228" s="311" t="s">
        <v>1306</v>
      </c>
      <c r="G228" s="311" t="s">
        <v>1306</v>
      </c>
      <c r="H228" s="311">
        <v>110000</v>
      </c>
    </row>
    <row r="229" spans="1:8" s="285" customFormat="1" ht="11.25">
      <c r="A229" s="228" t="s">
        <v>1434</v>
      </c>
      <c r="B229" s="308" t="s">
        <v>1306</v>
      </c>
      <c r="C229" s="308" t="s">
        <v>1306</v>
      </c>
      <c r="D229" s="308">
        <v>80000</v>
      </c>
      <c r="E229" s="308">
        <v>30000</v>
      </c>
      <c r="F229" s="308" t="s">
        <v>1306</v>
      </c>
      <c r="G229" s="308" t="s">
        <v>1306</v>
      </c>
      <c r="H229" s="308">
        <v>110000</v>
      </c>
    </row>
    <row r="230" spans="1:8" s="285" customFormat="1" ht="22.5">
      <c r="A230" s="245" t="s">
        <v>1481</v>
      </c>
      <c r="B230" s="311">
        <v>114900</v>
      </c>
      <c r="C230" s="311" t="s">
        <v>1306</v>
      </c>
      <c r="D230" s="311">
        <v>420967</v>
      </c>
      <c r="E230" s="311">
        <v>6000</v>
      </c>
      <c r="F230" s="311" t="s">
        <v>1306</v>
      </c>
      <c r="G230" s="311" t="s">
        <v>1306</v>
      </c>
      <c r="H230" s="311">
        <v>541867</v>
      </c>
    </row>
    <row r="231" spans="1:8" s="285" customFormat="1" ht="11.25">
      <c r="A231" s="228" t="s">
        <v>1434</v>
      </c>
      <c r="B231" s="308">
        <v>114900</v>
      </c>
      <c r="C231" s="308" t="s">
        <v>1306</v>
      </c>
      <c r="D231" s="308">
        <v>420967</v>
      </c>
      <c r="E231" s="308">
        <v>6000</v>
      </c>
      <c r="F231" s="308" t="s">
        <v>1306</v>
      </c>
      <c r="G231" s="308" t="s">
        <v>1306</v>
      </c>
      <c r="H231" s="308">
        <v>541867</v>
      </c>
    </row>
    <row r="232" spans="1:8" s="285" customFormat="1" ht="11.25">
      <c r="A232" s="227" t="s">
        <v>1351</v>
      </c>
      <c r="B232" s="307">
        <v>144920486</v>
      </c>
      <c r="C232" s="307" t="s">
        <v>1306</v>
      </c>
      <c r="D232" s="307">
        <v>40513576</v>
      </c>
      <c r="E232" s="307">
        <v>26311962</v>
      </c>
      <c r="F232" s="307" t="s">
        <v>1306</v>
      </c>
      <c r="G232" s="307" t="s">
        <v>1306</v>
      </c>
      <c r="H232" s="307">
        <v>211746024</v>
      </c>
    </row>
    <row r="233" spans="1:8" s="285" customFormat="1" ht="11.25">
      <c r="A233" s="227" t="s">
        <v>207</v>
      </c>
      <c r="B233" s="307">
        <v>3323300</v>
      </c>
      <c r="C233" s="307" t="s">
        <v>1306</v>
      </c>
      <c r="D233" s="307">
        <v>1262200</v>
      </c>
      <c r="E233" s="307">
        <v>60500</v>
      </c>
      <c r="F233" s="307" t="s">
        <v>1306</v>
      </c>
      <c r="G233" s="307" t="s">
        <v>1306</v>
      </c>
      <c r="H233" s="307">
        <v>4646000</v>
      </c>
    </row>
    <row r="234" spans="1:8" s="285" customFormat="1" ht="11.25">
      <c r="A234" s="245" t="s">
        <v>208</v>
      </c>
      <c r="B234" s="311">
        <v>3323300</v>
      </c>
      <c r="C234" s="311" t="s">
        <v>1306</v>
      </c>
      <c r="D234" s="311">
        <v>1262200</v>
      </c>
      <c r="E234" s="311">
        <v>60500</v>
      </c>
      <c r="F234" s="311" t="s">
        <v>1306</v>
      </c>
      <c r="G234" s="311" t="s">
        <v>1306</v>
      </c>
      <c r="H234" s="311">
        <v>4646000</v>
      </c>
    </row>
    <row r="235" spans="1:8" s="285" customFormat="1" ht="11.25">
      <c r="A235" s="245" t="s">
        <v>1422</v>
      </c>
      <c r="B235" s="311">
        <v>2818100</v>
      </c>
      <c r="C235" s="311" t="s">
        <v>1306</v>
      </c>
      <c r="D235" s="311">
        <v>373700</v>
      </c>
      <c r="E235" s="311">
        <v>20500</v>
      </c>
      <c r="F235" s="311" t="s">
        <v>1306</v>
      </c>
      <c r="G235" s="311" t="s">
        <v>1306</v>
      </c>
      <c r="H235" s="311">
        <v>3212300</v>
      </c>
    </row>
    <row r="236" spans="1:8" s="285" customFormat="1" ht="11.25">
      <c r="A236" s="245" t="s">
        <v>1423</v>
      </c>
      <c r="B236" s="311">
        <v>2818100</v>
      </c>
      <c r="C236" s="311" t="s">
        <v>1306</v>
      </c>
      <c r="D236" s="311">
        <v>373700</v>
      </c>
      <c r="E236" s="311">
        <v>20500</v>
      </c>
      <c r="F236" s="311" t="s">
        <v>1306</v>
      </c>
      <c r="G236" s="311" t="s">
        <v>1306</v>
      </c>
      <c r="H236" s="311">
        <v>3212300</v>
      </c>
    </row>
    <row r="237" spans="1:8" s="285" customFormat="1" ht="45">
      <c r="A237" s="245" t="s">
        <v>1482</v>
      </c>
      <c r="B237" s="311" t="s">
        <v>1306</v>
      </c>
      <c r="C237" s="311" t="s">
        <v>1306</v>
      </c>
      <c r="D237" s="311">
        <v>172200</v>
      </c>
      <c r="E237" s="311" t="s">
        <v>1306</v>
      </c>
      <c r="F237" s="311" t="s">
        <v>1306</v>
      </c>
      <c r="G237" s="311" t="s">
        <v>1306</v>
      </c>
      <c r="H237" s="311">
        <v>172200</v>
      </c>
    </row>
    <row r="238" spans="1:8" s="285" customFormat="1" ht="11.25">
      <c r="A238" s="228" t="s">
        <v>1416</v>
      </c>
      <c r="B238" s="308" t="s">
        <v>1306</v>
      </c>
      <c r="C238" s="308" t="s">
        <v>1306</v>
      </c>
      <c r="D238" s="308">
        <v>172200</v>
      </c>
      <c r="E238" s="308" t="s">
        <v>1306</v>
      </c>
      <c r="F238" s="308" t="s">
        <v>1306</v>
      </c>
      <c r="G238" s="308" t="s">
        <v>1306</v>
      </c>
      <c r="H238" s="308">
        <v>172200</v>
      </c>
    </row>
    <row r="239" spans="1:8" s="285" customFormat="1" ht="45">
      <c r="A239" s="245" t="s">
        <v>1483</v>
      </c>
      <c r="B239" s="311" t="s">
        <v>1306</v>
      </c>
      <c r="C239" s="311" t="s">
        <v>1306</v>
      </c>
      <c r="D239" s="311">
        <v>51000</v>
      </c>
      <c r="E239" s="311" t="s">
        <v>1306</v>
      </c>
      <c r="F239" s="311" t="s">
        <v>1306</v>
      </c>
      <c r="G239" s="311" t="s">
        <v>1306</v>
      </c>
      <c r="H239" s="311">
        <v>51000</v>
      </c>
    </row>
    <row r="240" spans="1:8" s="285" customFormat="1" ht="11.25">
      <c r="A240" s="228" t="s">
        <v>1416</v>
      </c>
      <c r="B240" s="308" t="s">
        <v>1306</v>
      </c>
      <c r="C240" s="308" t="s">
        <v>1306</v>
      </c>
      <c r="D240" s="308">
        <v>51000</v>
      </c>
      <c r="E240" s="308" t="s">
        <v>1306</v>
      </c>
      <c r="F240" s="308" t="s">
        <v>1306</v>
      </c>
      <c r="G240" s="308" t="s">
        <v>1306</v>
      </c>
      <c r="H240" s="308">
        <v>51000</v>
      </c>
    </row>
    <row r="241" spans="1:8" s="285" customFormat="1" ht="33.75">
      <c r="A241" s="245" t="s">
        <v>1426</v>
      </c>
      <c r="B241" s="311" t="s">
        <v>1306</v>
      </c>
      <c r="C241" s="311" t="s">
        <v>1306</v>
      </c>
      <c r="D241" s="311">
        <v>108200</v>
      </c>
      <c r="E241" s="311">
        <v>10000</v>
      </c>
      <c r="F241" s="311" t="s">
        <v>1306</v>
      </c>
      <c r="G241" s="311" t="s">
        <v>1306</v>
      </c>
      <c r="H241" s="311">
        <v>118200</v>
      </c>
    </row>
    <row r="242" spans="1:8" s="285" customFormat="1" ht="11.25">
      <c r="A242" s="228" t="s">
        <v>1416</v>
      </c>
      <c r="B242" s="308" t="s">
        <v>1306</v>
      </c>
      <c r="C242" s="308" t="s">
        <v>1306</v>
      </c>
      <c r="D242" s="308">
        <v>108200</v>
      </c>
      <c r="E242" s="308">
        <v>10000</v>
      </c>
      <c r="F242" s="308" t="s">
        <v>1306</v>
      </c>
      <c r="G242" s="308" t="s">
        <v>1306</v>
      </c>
      <c r="H242" s="308">
        <v>118200</v>
      </c>
    </row>
    <row r="243" spans="1:8" s="285" customFormat="1" ht="33.75">
      <c r="A243" s="245" t="s">
        <v>1484</v>
      </c>
      <c r="B243" s="311">
        <v>2818100</v>
      </c>
      <c r="C243" s="311" t="s">
        <v>1306</v>
      </c>
      <c r="D243" s="311">
        <v>30300</v>
      </c>
      <c r="E243" s="311" t="s">
        <v>1306</v>
      </c>
      <c r="F243" s="311" t="s">
        <v>1306</v>
      </c>
      <c r="G243" s="311" t="s">
        <v>1306</v>
      </c>
      <c r="H243" s="311">
        <v>2848400</v>
      </c>
    </row>
    <row r="244" spans="1:8" s="285" customFormat="1" ht="11.25">
      <c r="A244" s="228" t="s">
        <v>1416</v>
      </c>
      <c r="B244" s="308">
        <v>2818100</v>
      </c>
      <c r="C244" s="308" t="s">
        <v>1306</v>
      </c>
      <c r="D244" s="308">
        <v>30300</v>
      </c>
      <c r="E244" s="308" t="s">
        <v>1306</v>
      </c>
      <c r="F244" s="308" t="s">
        <v>1306</v>
      </c>
      <c r="G244" s="308" t="s">
        <v>1306</v>
      </c>
      <c r="H244" s="308">
        <v>2848400</v>
      </c>
    </row>
    <row r="245" spans="1:8" s="285" customFormat="1" ht="22.5">
      <c r="A245" s="245" t="s">
        <v>1420</v>
      </c>
      <c r="B245" s="311" t="s">
        <v>1306</v>
      </c>
      <c r="C245" s="311" t="s">
        <v>1306</v>
      </c>
      <c r="D245" s="311">
        <v>12000</v>
      </c>
      <c r="E245" s="311">
        <v>10500</v>
      </c>
      <c r="F245" s="311" t="s">
        <v>1306</v>
      </c>
      <c r="G245" s="311" t="s">
        <v>1306</v>
      </c>
      <c r="H245" s="311">
        <v>22500</v>
      </c>
    </row>
    <row r="246" spans="1:8" s="285" customFormat="1" ht="11.25">
      <c r="A246" s="228" t="s">
        <v>1416</v>
      </c>
      <c r="B246" s="308" t="s">
        <v>1306</v>
      </c>
      <c r="C246" s="308" t="s">
        <v>1306</v>
      </c>
      <c r="D246" s="308">
        <v>12000</v>
      </c>
      <c r="E246" s="308">
        <v>10500</v>
      </c>
      <c r="F246" s="308" t="s">
        <v>1306</v>
      </c>
      <c r="G246" s="308" t="s">
        <v>1306</v>
      </c>
      <c r="H246" s="308">
        <v>22500</v>
      </c>
    </row>
    <row r="247" spans="1:8" s="285" customFormat="1" ht="11.25">
      <c r="A247" s="245" t="s">
        <v>1485</v>
      </c>
      <c r="B247" s="311">
        <v>505200</v>
      </c>
      <c r="C247" s="311" t="s">
        <v>1306</v>
      </c>
      <c r="D247" s="311">
        <v>888500</v>
      </c>
      <c r="E247" s="311">
        <v>40000</v>
      </c>
      <c r="F247" s="311" t="s">
        <v>1306</v>
      </c>
      <c r="G247" s="311" t="s">
        <v>1306</v>
      </c>
      <c r="H247" s="311">
        <v>1433700</v>
      </c>
    </row>
    <row r="248" spans="1:8" s="285" customFormat="1" ht="22.5">
      <c r="A248" s="245" t="s">
        <v>1486</v>
      </c>
      <c r="B248" s="311">
        <v>505200</v>
      </c>
      <c r="C248" s="311" t="s">
        <v>1306</v>
      </c>
      <c r="D248" s="311">
        <v>888500</v>
      </c>
      <c r="E248" s="311">
        <v>40000</v>
      </c>
      <c r="F248" s="311" t="s">
        <v>1306</v>
      </c>
      <c r="G248" s="311" t="s">
        <v>1306</v>
      </c>
      <c r="H248" s="311">
        <v>1433700</v>
      </c>
    </row>
    <row r="249" spans="1:8" s="285" customFormat="1" ht="56.25">
      <c r="A249" s="245" t="s">
        <v>1487</v>
      </c>
      <c r="B249" s="311">
        <v>319200</v>
      </c>
      <c r="C249" s="311" t="s">
        <v>1306</v>
      </c>
      <c r="D249" s="311">
        <v>211000</v>
      </c>
      <c r="E249" s="311">
        <v>20000</v>
      </c>
      <c r="F249" s="311" t="s">
        <v>1306</v>
      </c>
      <c r="G249" s="311" t="s">
        <v>1306</v>
      </c>
      <c r="H249" s="311">
        <v>550200</v>
      </c>
    </row>
    <row r="250" spans="1:8" s="285" customFormat="1" ht="11.25">
      <c r="A250" s="228" t="s">
        <v>1488</v>
      </c>
      <c r="B250" s="308">
        <v>247200</v>
      </c>
      <c r="C250" s="308" t="s">
        <v>1306</v>
      </c>
      <c r="D250" s="308">
        <v>108000</v>
      </c>
      <c r="E250" s="308">
        <v>20000</v>
      </c>
      <c r="F250" s="308" t="s">
        <v>1306</v>
      </c>
      <c r="G250" s="308" t="s">
        <v>1306</v>
      </c>
      <c r="H250" s="308">
        <v>375200</v>
      </c>
    </row>
    <row r="251" spans="1:8" s="285" customFormat="1" ht="11.25">
      <c r="A251" s="228" t="s">
        <v>1432</v>
      </c>
      <c r="B251" s="308">
        <v>36000</v>
      </c>
      <c r="C251" s="308" t="s">
        <v>1306</v>
      </c>
      <c r="D251" s="308">
        <v>43000</v>
      </c>
      <c r="E251" s="308" t="s">
        <v>1306</v>
      </c>
      <c r="F251" s="308" t="s">
        <v>1306</v>
      </c>
      <c r="G251" s="308" t="s">
        <v>1306</v>
      </c>
      <c r="H251" s="308">
        <v>79000</v>
      </c>
    </row>
    <row r="252" spans="1:8" s="285" customFormat="1" ht="11.25">
      <c r="A252" s="228" t="s">
        <v>1433</v>
      </c>
      <c r="B252" s="308">
        <v>36000</v>
      </c>
      <c r="C252" s="308" t="s">
        <v>1306</v>
      </c>
      <c r="D252" s="308">
        <v>60000</v>
      </c>
      <c r="E252" s="308" t="s">
        <v>1306</v>
      </c>
      <c r="F252" s="308" t="s">
        <v>1306</v>
      </c>
      <c r="G252" s="308" t="s">
        <v>1306</v>
      </c>
      <c r="H252" s="308">
        <v>96000</v>
      </c>
    </row>
    <row r="253" spans="1:8" s="285" customFormat="1" ht="33.75">
      <c r="A253" s="245" t="s">
        <v>1489</v>
      </c>
      <c r="B253" s="311">
        <v>121000</v>
      </c>
      <c r="C253" s="311" t="s">
        <v>1306</v>
      </c>
      <c r="D253" s="311">
        <v>607500</v>
      </c>
      <c r="E253" s="311">
        <v>20000</v>
      </c>
      <c r="F253" s="311" t="s">
        <v>1306</v>
      </c>
      <c r="G253" s="311" t="s">
        <v>1306</v>
      </c>
      <c r="H253" s="311">
        <v>748500</v>
      </c>
    </row>
    <row r="254" spans="1:8" s="285" customFormat="1" ht="11.25">
      <c r="A254" s="228" t="s">
        <v>1416</v>
      </c>
      <c r="B254" s="308" t="s">
        <v>1306</v>
      </c>
      <c r="C254" s="308" t="s">
        <v>1306</v>
      </c>
      <c r="D254" s="308">
        <v>80000</v>
      </c>
      <c r="E254" s="308" t="s">
        <v>1306</v>
      </c>
      <c r="F254" s="308" t="s">
        <v>1306</v>
      </c>
      <c r="G254" s="308" t="s">
        <v>1306</v>
      </c>
      <c r="H254" s="308">
        <v>80000</v>
      </c>
    </row>
    <row r="255" spans="1:8" s="285" customFormat="1" ht="11.25">
      <c r="A255" s="228" t="s">
        <v>1488</v>
      </c>
      <c r="B255" s="308" t="s">
        <v>1306</v>
      </c>
      <c r="C255" s="308" t="s">
        <v>1306</v>
      </c>
      <c r="D255" s="308">
        <v>377500</v>
      </c>
      <c r="E255" s="308">
        <v>20000</v>
      </c>
      <c r="F255" s="308" t="s">
        <v>1306</v>
      </c>
      <c r="G255" s="308" t="s">
        <v>1306</v>
      </c>
      <c r="H255" s="308">
        <v>397500</v>
      </c>
    </row>
    <row r="256" spans="1:8" s="285" customFormat="1" ht="11.25">
      <c r="A256" s="228" t="s">
        <v>1432</v>
      </c>
      <c r="B256" s="308" t="s">
        <v>1306</v>
      </c>
      <c r="C256" s="308" t="s">
        <v>1306</v>
      </c>
      <c r="D256" s="308">
        <v>110000</v>
      </c>
      <c r="E256" s="308" t="s">
        <v>1306</v>
      </c>
      <c r="F256" s="308" t="s">
        <v>1306</v>
      </c>
      <c r="G256" s="308" t="s">
        <v>1306</v>
      </c>
      <c r="H256" s="308">
        <v>110000</v>
      </c>
    </row>
    <row r="257" spans="1:8" s="285" customFormat="1" ht="11.25">
      <c r="A257" s="228" t="s">
        <v>1433</v>
      </c>
      <c r="B257" s="308">
        <v>121000</v>
      </c>
      <c r="C257" s="308" t="s">
        <v>1306</v>
      </c>
      <c r="D257" s="308">
        <v>40000</v>
      </c>
      <c r="E257" s="308" t="s">
        <v>1306</v>
      </c>
      <c r="F257" s="308" t="s">
        <v>1306</v>
      </c>
      <c r="G257" s="308" t="s">
        <v>1306</v>
      </c>
      <c r="H257" s="308">
        <v>161000</v>
      </c>
    </row>
    <row r="258" spans="1:8" s="285" customFormat="1" ht="45">
      <c r="A258" s="245" t="s">
        <v>1490</v>
      </c>
      <c r="B258" s="311">
        <v>65000</v>
      </c>
      <c r="C258" s="311" t="s">
        <v>1306</v>
      </c>
      <c r="D258" s="311">
        <v>70000</v>
      </c>
      <c r="E258" s="311" t="s">
        <v>1306</v>
      </c>
      <c r="F258" s="311" t="s">
        <v>1306</v>
      </c>
      <c r="G258" s="311" t="s">
        <v>1306</v>
      </c>
      <c r="H258" s="311">
        <v>135000</v>
      </c>
    </row>
    <row r="259" spans="1:8" s="285" customFormat="1" ht="11.25">
      <c r="A259" s="228" t="s">
        <v>1488</v>
      </c>
      <c r="B259" s="308" t="s">
        <v>1306</v>
      </c>
      <c r="C259" s="308" t="s">
        <v>1306</v>
      </c>
      <c r="D259" s="308">
        <v>5000</v>
      </c>
      <c r="E259" s="308" t="s">
        <v>1306</v>
      </c>
      <c r="F259" s="308" t="s">
        <v>1306</v>
      </c>
      <c r="G259" s="308" t="s">
        <v>1306</v>
      </c>
      <c r="H259" s="308">
        <v>5000</v>
      </c>
    </row>
    <row r="260" spans="1:8" s="285" customFormat="1" ht="11.25">
      <c r="A260" s="228" t="s">
        <v>1433</v>
      </c>
      <c r="B260" s="308">
        <v>65000</v>
      </c>
      <c r="C260" s="308" t="s">
        <v>1306</v>
      </c>
      <c r="D260" s="308">
        <v>65000</v>
      </c>
      <c r="E260" s="308" t="s">
        <v>1306</v>
      </c>
      <c r="F260" s="308" t="s">
        <v>1306</v>
      </c>
      <c r="G260" s="308" t="s">
        <v>1306</v>
      </c>
      <c r="H260" s="308">
        <v>130000</v>
      </c>
    </row>
    <row r="261" spans="1:8" s="285" customFormat="1" ht="11.25">
      <c r="A261" s="227" t="s">
        <v>69</v>
      </c>
      <c r="B261" s="307">
        <v>141597186</v>
      </c>
      <c r="C261" s="307" t="s">
        <v>1306</v>
      </c>
      <c r="D261" s="307">
        <v>39251376</v>
      </c>
      <c r="E261" s="307">
        <v>26251462</v>
      </c>
      <c r="F261" s="307" t="s">
        <v>1306</v>
      </c>
      <c r="G261" s="307" t="s">
        <v>1306</v>
      </c>
      <c r="H261" s="307">
        <v>207100024</v>
      </c>
    </row>
    <row r="262" spans="1:8" s="285" customFormat="1" ht="11.25">
      <c r="A262" s="245" t="s">
        <v>208</v>
      </c>
      <c r="B262" s="311">
        <v>141597186</v>
      </c>
      <c r="C262" s="311" t="s">
        <v>1306</v>
      </c>
      <c r="D262" s="311">
        <v>39251376</v>
      </c>
      <c r="E262" s="311">
        <v>26251462</v>
      </c>
      <c r="F262" s="311" t="s">
        <v>1306</v>
      </c>
      <c r="G262" s="311" t="s">
        <v>1306</v>
      </c>
      <c r="H262" s="311">
        <v>207100024</v>
      </c>
    </row>
    <row r="263" spans="1:8" s="285" customFormat="1" ht="11.25">
      <c r="A263" s="245" t="s">
        <v>1491</v>
      </c>
      <c r="B263" s="311">
        <v>139201787</v>
      </c>
      <c r="C263" s="311" t="s">
        <v>1306</v>
      </c>
      <c r="D263" s="311">
        <v>35150192</v>
      </c>
      <c r="E263" s="311">
        <v>25887849</v>
      </c>
      <c r="F263" s="311" t="s">
        <v>1306</v>
      </c>
      <c r="G263" s="311" t="s">
        <v>1306</v>
      </c>
      <c r="H263" s="311">
        <v>200239828</v>
      </c>
    </row>
    <row r="264" spans="1:8" s="285" customFormat="1" ht="22.5">
      <c r="A264" s="245" t="s">
        <v>1492</v>
      </c>
      <c r="B264" s="311">
        <v>139201787</v>
      </c>
      <c r="C264" s="311" t="s">
        <v>1306</v>
      </c>
      <c r="D264" s="311">
        <v>35150192</v>
      </c>
      <c r="E264" s="311">
        <v>25887849</v>
      </c>
      <c r="F264" s="311" t="s">
        <v>1306</v>
      </c>
      <c r="G264" s="311" t="s">
        <v>1306</v>
      </c>
      <c r="H264" s="311">
        <v>200239828</v>
      </c>
    </row>
    <row r="265" spans="1:8" s="285" customFormat="1" ht="33.75">
      <c r="A265" s="245" t="s">
        <v>1493</v>
      </c>
      <c r="B265" s="311" t="s">
        <v>1306</v>
      </c>
      <c r="C265" s="311" t="s">
        <v>1306</v>
      </c>
      <c r="D265" s="311">
        <v>1346980</v>
      </c>
      <c r="E265" s="311">
        <v>184800</v>
      </c>
      <c r="F265" s="311" t="s">
        <v>1306</v>
      </c>
      <c r="G265" s="311" t="s">
        <v>1306</v>
      </c>
      <c r="H265" s="311">
        <v>1531780</v>
      </c>
    </row>
    <row r="266" spans="1:8" s="285" customFormat="1" ht="11.25">
      <c r="A266" s="228" t="s">
        <v>1416</v>
      </c>
      <c r="B266" s="308" t="s">
        <v>1306</v>
      </c>
      <c r="C266" s="308" t="s">
        <v>1306</v>
      </c>
      <c r="D266" s="308">
        <v>791000</v>
      </c>
      <c r="E266" s="308">
        <v>4800</v>
      </c>
      <c r="F266" s="308" t="s">
        <v>1306</v>
      </c>
      <c r="G266" s="308" t="s">
        <v>1306</v>
      </c>
      <c r="H266" s="308">
        <v>795800</v>
      </c>
    </row>
    <row r="267" spans="1:8" s="285" customFormat="1" ht="11.25">
      <c r="A267" s="228" t="s">
        <v>1494</v>
      </c>
      <c r="B267" s="308" t="s">
        <v>1306</v>
      </c>
      <c r="C267" s="308" t="s">
        <v>1306</v>
      </c>
      <c r="D267" s="308">
        <v>555980</v>
      </c>
      <c r="E267" s="308">
        <v>180000</v>
      </c>
      <c r="F267" s="308" t="s">
        <v>1306</v>
      </c>
      <c r="G267" s="308" t="s">
        <v>1306</v>
      </c>
      <c r="H267" s="308">
        <v>735980</v>
      </c>
    </row>
    <row r="268" spans="1:8" s="285" customFormat="1" ht="45">
      <c r="A268" s="245" t="s">
        <v>1495</v>
      </c>
      <c r="B268" s="311" t="s">
        <v>1306</v>
      </c>
      <c r="C268" s="311" t="s">
        <v>1306</v>
      </c>
      <c r="D268" s="311">
        <v>171144</v>
      </c>
      <c r="E268" s="311">
        <v>17638</v>
      </c>
      <c r="F268" s="311" t="s">
        <v>1306</v>
      </c>
      <c r="G268" s="311" t="s">
        <v>1306</v>
      </c>
      <c r="H268" s="311">
        <v>188782</v>
      </c>
    </row>
    <row r="269" spans="1:8" s="285" customFormat="1" ht="11.25">
      <c r="A269" s="228" t="s">
        <v>1416</v>
      </c>
      <c r="B269" s="308" t="s">
        <v>1306</v>
      </c>
      <c r="C269" s="308" t="s">
        <v>1306</v>
      </c>
      <c r="D269" s="308">
        <v>171144</v>
      </c>
      <c r="E269" s="308">
        <v>17638</v>
      </c>
      <c r="F269" s="308" t="s">
        <v>1306</v>
      </c>
      <c r="G269" s="308" t="s">
        <v>1306</v>
      </c>
      <c r="H269" s="308">
        <v>188782</v>
      </c>
    </row>
    <row r="270" spans="1:8" s="285" customFormat="1" ht="90">
      <c r="A270" s="245" t="s">
        <v>1496</v>
      </c>
      <c r="B270" s="311" t="s">
        <v>1306</v>
      </c>
      <c r="C270" s="311" t="s">
        <v>1306</v>
      </c>
      <c r="D270" s="311">
        <v>9354800</v>
      </c>
      <c r="E270" s="311" t="s">
        <v>1306</v>
      </c>
      <c r="F270" s="311" t="s">
        <v>1306</v>
      </c>
      <c r="G270" s="311" t="s">
        <v>1306</v>
      </c>
      <c r="H270" s="311">
        <v>9354800</v>
      </c>
    </row>
    <row r="271" spans="1:8" s="285" customFormat="1" ht="11.25">
      <c r="A271" s="228" t="s">
        <v>1416</v>
      </c>
      <c r="B271" s="308" t="s">
        <v>1306</v>
      </c>
      <c r="C271" s="308" t="s">
        <v>1306</v>
      </c>
      <c r="D271" s="308">
        <v>4028000</v>
      </c>
      <c r="E271" s="308" t="s">
        <v>1306</v>
      </c>
      <c r="F271" s="308" t="s">
        <v>1306</v>
      </c>
      <c r="G271" s="308" t="s">
        <v>1306</v>
      </c>
      <c r="H271" s="308">
        <v>4028000</v>
      </c>
    </row>
    <row r="272" spans="1:8" s="285" customFormat="1" ht="22.5">
      <c r="A272" s="228" t="s">
        <v>1497</v>
      </c>
      <c r="B272" s="308" t="s">
        <v>1306</v>
      </c>
      <c r="C272" s="308" t="s">
        <v>1306</v>
      </c>
      <c r="D272" s="308">
        <v>5326800</v>
      </c>
      <c r="E272" s="308" t="s">
        <v>1306</v>
      </c>
      <c r="F272" s="308" t="s">
        <v>1306</v>
      </c>
      <c r="G272" s="308" t="s">
        <v>1306</v>
      </c>
      <c r="H272" s="308">
        <v>5326800</v>
      </c>
    </row>
    <row r="273" spans="1:8" s="285" customFormat="1" ht="56.25">
      <c r="A273" s="245" t="s">
        <v>1498</v>
      </c>
      <c r="B273" s="311" t="s">
        <v>1306</v>
      </c>
      <c r="C273" s="311" t="s">
        <v>1306</v>
      </c>
      <c r="D273" s="311">
        <v>488800</v>
      </c>
      <c r="E273" s="311">
        <v>9360</v>
      </c>
      <c r="F273" s="311" t="s">
        <v>1306</v>
      </c>
      <c r="G273" s="311" t="s">
        <v>1306</v>
      </c>
      <c r="H273" s="311">
        <v>498160</v>
      </c>
    </row>
    <row r="274" spans="1:8" s="285" customFormat="1" ht="11.25">
      <c r="A274" s="228" t="s">
        <v>1416</v>
      </c>
      <c r="B274" s="308" t="s">
        <v>1306</v>
      </c>
      <c r="C274" s="308" t="s">
        <v>1306</v>
      </c>
      <c r="D274" s="308">
        <v>488800</v>
      </c>
      <c r="E274" s="308">
        <v>9360</v>
      </c>
      <c r="F274" s="308" t="s">
        <v>1306</v>
      </c>
      <c r="G274" s="308" t="s">
        <v>1306</v>
      </c>
      <c r="H274" s="308">
        <v>498160</v>
      </c>
    </row>
    <row r="275" spans="1:8" s="285" customFormat="1" ht="33.75">
      <c r="A275" s="245" t="s">
        <v>1499</v>
      </c>
      <c r="B275" s="311" t="s">
        <v>1306</v>
      </c>
      <c r="C275" s="311" t="s">
        <v>1306</v>
      </c>
      <c r="D275" s="311">
        <v>7937850</v>
      </c>
      <c r="E275" s="311" t="s">
        <v>1306</v>
      </c>
      <c r="F275" s="311" t="s">
        <v>1306</v>
      </c>
      <c r="G275" s="311" t="s">
        <v>1306</v>
      </c>
      <c r="H275" s="311">
        <v>7937850</v>
      </c>
    </row>
    <row r="276" spans="1:8" s="285" customFormat="1" ht="11.25">
      <c r="A276" s="228" t="s">
        <v>1416</v>
      </c>
      <c r="B276" s="308" t="s">
        <v>1306</v>
      </c>
      <c r="C276" s="308" t="s">
        <v>1306</v>
      </c>
      <c r="D276" s="308">
        <v>863556</v>
      </c>
      <c r="E276" s="308" t="s">
        <v>1306</v>
      </c>
      <c r="F276" s="308" t="s">
        <v>1306</v>
      </c>
      <c r="G276" s="308" t="s">
        <v>1306</v>
      </c>
      <c r="H276" s="308">
        <v>863556</v>
      </c>
    </row>
    <row r="277" spans="1:8" s="285" customFormat="1" ht="22.5">
      <c r="A277" s="228" t="s">
        <v>1497</v>
      </c>
      <c r="B277" s="308" t="s">
        <v>1306</v>
      </c>
      <c r="C277" s="308" t="s">
        <v>1306</v>
      </c>
      <c r="D277" s="308">
        <v>5300000</v>
      </c>
      <c r="E277" s="308" t="s">
        <v>1306</v>
      </c>
      <c r="F277" s="308" t="s">
        <v>1306</v>
      </c>
      <c r="G277" s="308" t="s">
        <v>1306</v>
      </c>
      <c r="H277" s="308">
        <v>5300000</v>
      </c>
    </row>
    <row r="278" spans="1:8" s="285" customFormat="1" ht="11.25">
      <c r="A278" s="228" t="s">
        <v>1494</v>
      </c>
      <c r="B278" s="308" t="s">
        <v>1306</v>
      </c>
      <c r="C278" s="308" t="s">
        <v>1306</v>
      </c>
      <c r="D278" s="308">
        <v>1280515</v>
      </c>
      <c r="E278" s="308" t="s">
        <v>1306</v>
      </c>
      <c r="F278" s="308" t="s">
        <v>1306</v>
      </c>
      <c r="G278" s="308" t="s">
        <v>1306</v>
      </c>
      <c r="H278" s="308">
        <v>1280515</v>
      </c>
    </row>
    <row r="279" spans="1:8" s="285" customFormat="1" ht="11.25">
      <c r="A279" s="228" t="s">
        <v>1432</v>
      </c>
      <c r="B279" s="308" t="s">
        <v>1306</v>
      </c>
      <c r="C279" s="308" t="s">
        <v>1306</v>
      </c>
      <c r="D279" s="308">
        <v>493779</v>
      </c>
      <c r="E279" s="308" t="s">
        <v>1306</v>
      </c>
      <c r="F279" s="308" t="s">
        <v>1306</v>
      </c>
      <c r="G279" s="308" t="s">
        <v>1306</v>
      </c>
      <c r="H279" s="308">
        <v>493779</v>
      </c>
    </row>
    <row r="280" spans="1:8" s="285" customFormat="1" ht="33.75">
      <c r="A280" s="245" t="s">
        <v>1500</v>
      </c>
      <c r="B280" s="311" t="s">
        <v>1306</v>
      </c>
      <c r="C280" s="311" t="s">
        <v>1306</v>
      </c>
      <c r="D280" s="311">
        <v>6384655</v>
      </c>
      <c r="E280" s="311">
        <v>623719</v>
      </c>
      <c r="F280" s="311" t="s">
        <v>1306</v>
      </c>
      <c r="G280" s="311" t="s">
        <v>1306</v>
      </c>
      <c r="H280" s="311">
        <v>7008374</v>
      </c>
    </row>
    <row r="281" spans="1:8" s="285" customFormat="1" ht="11.25">
      <c r="A281" s="228" t="s">
        <v>1416</v>
      </c>
      <c r="B281" s="308" t="s">
        <v>1306</v>
      </c>
      <c r="C281" s="308" t="s">
        <v>1306</v>
      </c>
      <c r="D281" s="308">
        <v>1105507</v>
      </c>
      <c r="E281" s="308">
        <v>50001</v>
      </c>
      <c r="F281" s="308" t="s">
        <v>1306</v>
      </c>
      <c r="G281" s="308" t="s">
        <v>1306</v>
      </c>
      <c r="H281" s="308">
        <v>1155508</v>
      </c>
    </row>
    <row r="282" spans="1:8" s="285" customFormat="1" ht="11.25">
      <c r="A282" s="228" t="s">
        <v>1494</v>
      </c>
      <c r="B282" s="308" t="s">
        <v>1306</v>
      </c>
      <c r="C282" s="308" t="s">
        <v>1306</v>
      </c>
      <c r="D282" s="308">
        <v>5278148</v>
      </c>
      <c r="E282" s="308">
        <v>572718</v>
      </c>
      <c r="F282" s="308" t="s">
        <v>1306</v>
      </c>
      <c r="G282" s="308" t="s">
        <v>1306</v>
      </c>
      <c r="H282" s="308">
        <v>5850866</v>
      </c>
    </row>
    <row r="283" spans="1:8" s="285" customFormat="1" ht="11.25">
      <c r="A283" s="228" t="s">
        <v>1433</v>
      </c>
      <c r="B283" s="308" t="s">
        <v>1306</v>
      </c>
      <c r="C283" s="308" t="s">
        <v>1306</v>
      </c>
      <c r="D283" s="308">
        <v>1000</v>
      </c>
      <c r="E283" s="308">
        <v>1000</v>
      </c>
      <c r="F283" s="308" t="s">
        <v>1306</v>
      </c>
      <c r="G283" s="308" t="s">
        <v>1306</v>
      </c>
      <c r="H283" s="308">
        <v>2000</v>
      </c>
    </row>
    <row r="284" spans="1:8" s="285" customFormat="1" ht="45">
      <c r="A284" s="245" t="s">
        <v>1501</v>
      </c>
      <c r="B284" s="311" t="s">
        <v>1306</v>
      </c>
      <c r="C284" s="311" t="s">
        <v>1306</v>
      </c>
      <c r="D284" s="311">
        <v>656096</v>
      </c>
      <c r="E284" s="311">
        <v>10000</v>
      </c>
      <c r="F284" s="311" t="s">
        <v>1306</v>
      </c>
      <c r="G284" s="311" t="s">
        <v>1306</v>
      </c>
      <c r="H284" s="311">
        <v>666096</v>
      </c>
    </row>
    <row r="285" spans="1:8" s="285" customFormat="1" ht="11.25">
      <c r="A285" s="228" t="s">
        <v>1416</v>
      </c>
      <c r="B285" s="308" t="s">
        <v>1306</v>
      </c>
      <c r="C285" s="308" t="s">
        <v>1306</v>
      </c>
      <c r="D285" s="308">
        <v>25620</v>
      </c>
      <c r="E285" s="308">
        <v>10000</v>
      </c>
      <c r="F285" s="308" t="s">
        <v>1306</v>
      </c>
      <c r="G285" s="308" t="s">
        <v>1306</v>
      </c>
      <c r="H285" s="308">
        <v>35620</v>
      </c>
    </row>
    <row r="286" spans="1:8" s="285" customFormat="1" ht="11.25">
      <c r="A286" s="228" t="s">
        <v>1494</v>
      </c>
      <c r="B286" s="308" t="s">
        <v>1306</v>
      </c>
      <c r="C286" s="308" t="s">
        <v>1306</v>
      </c>
      <c r="D286" s="308">
        <v>518476</v>
      </c>
      <c r="E286" s="308" t="s">
        <v>1306</v>
      </c>
      <c r="F286" s="308" t="s">
        <v>1306</v>
      </c>
      <c r="G286" s="308" t="s">
        <v>1306</v>
      </c>
      <c r="H286" s="308">
        <v>518476</v>
      </c>
    </row>
    <row r="287" spans="1:8" s="285" customFormat="1" ht="11.25">
      <c r="A287" s="228" t="s">
        <v>1433</v>
      </c>
      <c r="B287" s="308" t="s">
        <v>1306</v>
      </c>
      <c r="C287" s="308" t="s">
        <v>1306</v>
      </c>
      <c r="D287" s="308">
        <v>112000</v>
      </c>
      <c r="E287" s="308" t="s">
        <v>1306</v>
      </c>
      <c r="F287" s="308" t="s">
        <v>1306</v>
      </c>
      <c r="G287" s="308" t="s">
        <v>1306</v>
      </c>
      <c r="H287" s="308">
        <v>112000</v>
      </c>
    </row>
    <row r="288" spans="1:8" s="285" customFormat="1" ht="67.5">
      <c r="A288" s="245" t="s">
        <v>1502</v>
      </c>
      <c r="B288" s="311" t="s">
        <v>1306</v>
      </c>
      <c r="C288" s="311" t="s">
        <v>1306</v>
      </c>
      <c r="D288" s="311">
        <v>261915</v>
      </c>
      <c r="E288" s="311" t="s">
        <v>1306</v>
      </c>
      <c r="F288" s="311" t="s">
        <v>1306</v>
      </c>
      <c r="G288" s="311" t="s">
        <v>1306</v>
      </c>
      <c r="H288" s="311">
        <v>261915</v>
      </c>
    </row>
    <row r="289" spans="1:8" s="285" customFormat="1" ht="11.25">
      <c r="A289" s="228" t="s">
        <v>1416</v>
      </c>
      <c r="B289" s="308" t="s">
        <v>1306</v>
      </c>
      <c r="C289" s="308" t="s">
        <v>1306</v>
      </c>
      <c r="D289" s="308">
        <v>261915</v>
      </c>
      <c r="E289" s="308" t="s">
        <v>1306</v>
      </c>
      <c r="F289" s="308" t="s">
        <v>1306</v>
      </c>
      <c r="G289" s="308" t="s">
        <v>1306</v>
      </c>
      <c r="H289" s="308">
        <v>261915</v>
      </c>
    </row>
    <row r="290" spans="1:8" s="285" customFormat="1" ht="56.25">
      <c r="A290" s="245" t="s">
        <v>1503</v>
      </c>
      <c r="B290" s="311" t="s">
        <v>1306</v>
      </c>
      <c r="C290" s="311" t="s">
        <v>1306</v>
      </c>
      <c r="D290" s="311">
        <v>133845</v>
      </c>
      <c r="E290" s="311">
        <v>1000</v>
      </c>
      <c r="F290" s="311" t="s">
        <v>1306</v>
      </c>
      <c r="G290" s="311" t="s">
        <v>1306</v>
      </c>
      <c r="H290" s="311">
        <v>134845</v>
      </c>
    </row>
    <row r="291" spans="1:8" s="285" customFormat="1" ht="11.25">
      <c r="A291" s="228" t="s">
        <v>1494</v>
      </c>
      <c r="B291" s="308" t="s">
        <v>1306</v>
      </c>
      <c r="C291" s="308" t="s">
        <v>1306</v>
      </c>
      <c r="D291" s="308">
        <v>133845</v>
      </c>
      <c r="E291" s="308">
        <v>1000</v>
      </c>
      <c r="F291" s="308" t="s">
        <v>1306</v>
      </c>
      <c r="G291" s="308" t="s">
        <v>1306</v>
      </c>
      <c r="H291" s="308">
        <v>134845</v>
      </c>
    </row>
    <row r="292" spans="1:8" s="285" customFormat="1" ht="56.25">
      <c r="A292" s="245" t="s">
        <v>1504</v>
      </c>
      <c r="B292" s="311" t="s">
        <v>1306</v>
      </c>
      <c r="C292" s="311" t="s">
        <v>1306</v>
      </c>
      <c r="D292" s="311">
        <v>77300</v>
      </c>
      <c r="E292" s="311" t="s">
        <v>1306</v>
      </c>
      <c r="F292" s="311" t="s">
        <v>1306</v>
      </c>
      <c r="G292" s="311" t="s">
        <v>1306</v>
      </c>
      <c r="H292" s="311">
        <v>77300</v>
      </c>
    </row>
    <row r="293" spans="1:8" s="285" customFormat="1" ht="11.25">
      <c r="A293" s="228" t="s">
        <v>1494</v>
      </c>
      <c r="B293" s="308" t="s">
        <v>1306</v>
      </c>
      <c r="C293" s="308" t="s">
        <v>1306</v>
      </c>
      <c r="D293" s="308">
        <v>77300</v>
      </c>
      <c r="E293" s="308" t="s">
        <v>1306</v>
      </c>
      <c r="F293" s="308" t="s">
        <v>1306</v>
      </c>
      <c r="G293" s="308" t="s">
        <v>1306</v>
      </c>
      <c r="H293" s="308">
        <v>77300</v>
      </c>
    </row>
    <row r="294" spans="1:8" s="285" customFormat="1" ht="22.5">
      <c r="A294" s="245" t="s">
        <v>1505</v>
      </c>
      <c r="B294" s="311" t="s">
        <v>1306</v>
      </c>
      <c r="C294" s="311" t="s">
        <v>1306</v>
      </c>
      <c r="D294" s="311" t="s">
        <v>1306</v>
      </c>
      <c r="E294" s="311">
        <v>2190000</v>
      </c>
      <c r="F294" s="311" t="s">
        <v>1306</v>
      </c>
      <c r="G294" s="311" t="s">
        <v>1306</v>
      </c>
      <c r="H294" s="311">
        <v>2190000</v>
      </c>
    </row>
    <row r="295" spans="1:8" s="285" customFormat="1" ht="11.25">
      <c r="A295" s="228" t="s">
        <v>1416</v>
      </c>
      <c r="B295" s="308" t="s">
        <v>1306</v>
      </c>
      <c r="C295" s="308" t="s">
        <v>1306</v>
      </c>
      <c r="D295" s="308" t="s">
        <v>1306</v>
      </c>
      <c r="E295" s="308">
        <v>510000</v>
      </c>
      <c r="F295" s="308" t="s">
        <v>1306</v>
      </c>
      <c r="G295" s="308" t="s">
        <v>1306</v>
      </c>
      <c r="H295" s="308">
        <v>510000</v>
      </c>
    </row>
    <row r="296" spans="1:8" s="285" customFormat="1" ht="11.25">
      <c r="A296" s="228" t="s">
        <v>1494</v>
      </c>
      <c r="B296" s="308" t="s">
        <v>1306</v>
      </c>
      <c r="C296" s="308" t="s">
        <v>1306</v>
      </c>
      <c r="D296" s="308" t="s">
        <v>1306</v>
      </c>
      <c r="E296" s="308">
        <v>1200000</v>
      </c>
      <c r="F296" s="308" t="s">
        <v>1306</v>
      </c>
      <c r="G296" s="308" t="s">
        <v>1306</v>
      </c>
      <c r="H296" s="308">
        <v>1200000</v>
      </c>
    </row>
    <row r="297" spans="1:8" s="285" customFormat="1" ht="11.25">
      <c r="A297" s="228" t="s">
        <v>1433</v>
      </c>
      <c r="B297" s="308" t="s">
        <v>1306</v>
      </c>
      <c r="C297" s="308" t="s">
        <v>1306</v>
      </c>
      <c r="D297" s="308" t="s">
        <v>1306</v>
      </c>
      <c r="E297" s="308">
        <v>480000</v>
      </c>
      <c r="F297" s="308" t="s">
        <v>1306</v>
      </c>
      <c r="G297" s="308" t="s">
        <v>1306</v>
      </c>
      <c r="H297" s="308">
        <v>480000</v>
      </c>
    </row>
    <row r="298" spans="1:8" s="285" customFormat="1" ht="33.75">
      <c r="A298" s="245" t="s">
        <v>1506</v>
      </c>
      <c r="B298" s="311" t="s">
        <v>1306</v>
      </c>
      <c r="C298" s="311" t="s">
        <v>1306</v>
      </c>
      <c r="D298" s="311">
        <v>1900000</v>
      </c>
      <c r="E298" s="311" t="s">
        <v>1306</v>
      </c>
      <c r="F298" s="311" t="s">
        <v>1306</v>
      </c>
      <c r="G298" s="311" t="s">
        <v>1306</v>
      </c>
      <c r="H298" s="311">
        <v>1900000</v>
      </c>
    </row>
    <row r="299" spans="1:8" s="285" customFormat="1" ht="11.25">
      <c r="A299" s="228" t="s">
        <v>1416</v>
      </c>
      <c r="B299" s="308" t="s">
        <v>1306</v>
      </c>
      <c r="C299" s="308" t="s">
        <v>1306</v>
      </c>
      <c r="D299" s="308">
        <v>625000</v>
      </c>
      <c r="E299" s="308" t="s">
        <v>1306</v>
      </c>
      <c r="F299" s="308" t="s">
        <v>1306</v>
      </c>
      <c r="G299" s="308" t="s">
        <v>1306</v>
      </c>
      <c r="H299" s="308">
        <v>625000</v>
      </c>
    </row>
    <row r="300" spans="1:8" s="285" customFormat="1" ht="11.25">
      <c r="A300" s="228" t="s">
        <v>1494</v>
      </c>
      <c r="B300" s="308" t="s">
        <v>1306</v>
      </c>
      <c r="C300" s="308" t="s">
        <v>1306</v>
      </c>
      <c r="D300" s="308">
        <v>1275000</v>
      </c>
      <c r="E300" s="308" t="s">
        <v>1306</v>
      </c>
      <c r="F300" s="308" t="s">
        <v>1306</v>
      </c>
      <c r="G300" s="308" t="s">
        <v>1306</v>
      </c>
      <c r="H300" s="308">
        <v>1275000</v>
      </c>
    </row>
    <row r="301" spans="1:8" s="285" customFormat="1" ht="22.5">
      <c r="A301" s="245" t="s">
        <v>1507</v>
      </c>
      <c r="B301" s="311" t="s">
        <v>1306</v>
      </c>
      <c r="C301" s="311" t="s">
        <v>1306</v>
      </c>
      <c r="D301" s="311" t="s">
        <v>1306</v>
      </c>
      <c r="E301" s="311">
        <v>22848000</v>
      </c>
      <c r="F301" s="311" t="s">
        <v>1306</v>
      </c>
      <c r="G301" s="311" t="s">
        <v>1306</v>
      </c>
      <c r="H301" s="311">
        <v>22848000</v>
      </c>
    </row>
    <row r="302" spans="1:8" s="285" customFormat="1" ht="11.25">
      <c r="A302" s="228" t="s">
        <v>1416</v>
      </c>
      <c r="B302" s="308" t="s">
        <v>1306</v>
      </c>
      <c r="C302" s="308" t="s">
        <v>1306</v>
      </c>
      <c r="D302" s="308" t="s">
        <v>1306</v>
      </c>
      <c r="E302" s="308">
        <v>1187000</v>
      </c>
      <c r="F302" s="308" t="s">
        <v>1306</v>
      </c>
      <c r="G302" s="308" t="s">
        <v>1306</v>
      </c>
      <c r="H302" s="308">
        <v>1187000</v>
      </c>
    </row>
    <row r="303" spans="1:8" s="285" customFormat="1" ht="11.25">
      <c r="A303" s="228" t="s">
        <v>1494</v>
      </c>
      <c r="B303" s="308" t="s">
        <v>1306</v>
      </c>
      <c r="C303" s="308" t="s">
        <v>1306</v>
      </c>
      <c r="D303" s="308" t="s">
        <v>1306</v>
      </c>
      <c r="E303" s="308">
        <v>1200000</v>
      </c>
      <c r="F303" s="308" t="s">
        <v>1306</v>
      </c>
      <c r="G303" s="308" t="s">
        <v>1306</v>
      </c>
      <c r="H303" s="308">
        <v>1200000</v>
      </c>
    </row>
    <row r="304" spans="1:8" s="285" customFormat="1" ht="11.25">
      <c r="A304" s="228" t="s">
        <v>1433</v>
      </c>
      <c r="B304" s="308" t="s">
        <v>1306</v>
      </c>
      <c r="C304" s="308" t="s">
        <v>1306</v>
      </c>
      <c r="D304" s="308" t="s">
        <v>1306</v>
      </c>
      <c r="E304" s="308">
        <v>20461000</v>
      </c>
      <c r="F304" s="308" t="s">
        <v>1306</v>
      </c>
      <c r="G304" s="308" t="s">
        <v>1306</v>
      </c>
      <c r="H304" s="308">
        <v>20461000</v>
      </c>
    </row>
    <row r="305" spans="1:8" s="285" customFormat="1" ht="56.25">
      <c r="A305" s="245" t="s">
        <v>1508</v>
      </c>
      <c r="B305" s="311" t="s">
        <v>1306</v>
      </c>
      <c r="C305" s="311" t="s">
        <v>1306</v>
      </c>
      <c r="D305" s="311">
        <v>132597</v>
      </c>
      <c r="E305" s="311">
        <v>3332</v>
      </c>
      <c r="F305" s="311" t="s">
        <v>1306</v>
      </c>
      <c r="G305" s="311" t="s">
        <v>1306</v>
      </c>
      <c r="H305" s="311">
        <v>135929</v>
      </c>
    </row>
    <row r="306" spans="1:8" s="285" customFormat="1" ht="11.25">
      <c r="A306" s="228" t="s">
        <v>1416</v>
      </c>
      <c r="B306" s="308" t="s">
        <v>1306</v>
      </c>
      <c r="C306" s="308" t="s">
        <v>1306</v>
      </c>
      <c r="D306" s="308">
        <v>132597</v>
      </c>
      <c r="E306" s="308">
        <v>3332</v>
      </c>
      <c r="F306" s="308" t="s">
        <v>1306</v>
      </c>
      <c r="G306" s="308" t="s">
        <v>1306</v>
      </c>
      <c r="H306" s="308">
        <v>135929</v>
      </c>
    </row>
    <row r="307" spans="1:8" s="285" customFormat="1" ht="45">
      <c r="A307" s="245" t="s">
        <v>1509</v>
      </c>
      <c r="B307" s="311">
        <v>138201787</v>
      </c>
      <c r="C307" s="311" t="s">
        <v>1306</v>
      </c>
      <c r="D307" s="311">
        <v>4016210</v>
      </c>
      <c r="E307" s="311" t="s">
        <v>1306</v>
      </c>
      <c r="F307" s="311" t="s">
        <v>1306</v>
      </c>
      <c r="G307" s="311" t="s">
        <v>1306</v>
      </c>
      <c r="H307" s="311">
        <v>142217997</v>
      </c>
    </row>
    <row r="308" spans="1:8" s="285" customFormat="1" ht="11.25">
      <c r="A308" s="228" t="s">
        <v>1416</v>
      </c>
      <c r="B308" s="308">
        <v>58645677</v>
      </c>
      <c r="C308" s="308" t="s">
        <v>1306</v>
      </c>
      <c r="D308" s="308" t="s">
        <v>1306</v>
      </c>
      <c r="E308" s="308" t="s">
        <v>1306</v>
      </c>
      <c r="F308" s="308" t="s">
        <v>1306</v>
      </c>
      <c r="G308" s="308" t="s">
        <v>1306</v>
      </c>
      <c r="H308" s="308">
        <v>58645677</v>
      </c>
    </row>
    <row r="309" spans="1:8" s="285" customFormat="1" ht="11.25">
      <c r="A309" s="228" t="s">
        <v>1494</v>
      </c>
      <c r="B309" s="308">
        <v>79556110</v>
      </c>
      <c r="C309" s="308" t="s">
        <v>1306</v>
      </c>
      <c r="D309" s="308">
        <v>4016210</v>
      </c>
      <c r="E309" s="308" t="s">
        <v>1306</v>
      </c>
      <c r="F309" s="308" t="s">
        <v>1306</v>
      </c>
      <c r="G309" s="308" t="s">
        <v>1306</v>
      </c>
      <c r="H309" s="308">
        <v>83572320</v>
      </c>
    </row>
    <row r="310" spans="1:8" s="285" customFormat="1" ht="45">
      <c r="A310" s="245" t="s">
        <v>1510</v>
      </c>
      <c r="B310" s="311" t="s">
        <v>1306</v>
      </c>
      <c r="C310" s="311" t="s">
        <v>1306</v>
      </c>
      <c r="D310" s="311">
        <v>2200000</v>
      </c>
      <c r="E310" s="311" t="s">
        <v>1306</v>
      </c>
      <c r="F310" s="311" t="s">
        <v>1306</v>
      </c>
      <c r="G310" s="311" t="s">
        <v>1306</v>
      </c>
      <c r="H310" s="311">
        <v>2200000</v>
      </c>
    </row>
    <row r="311" spans="1:8" s="285" customFormat="1" ht="11.25">
      <c r="A311" s="228" t="s">
        <v>1416</v>
      </c>
      <c r="B311" s="308" t="s">
        <v>1306</v>
      </c>
      <c r="C311" s="308" t="s">
        <v>1306</v>
      </c>
      <c r="D311" s="308">
        <v>2200000</v>
      </c>
      <c r="E311" s="308" t="s">
        <v>1306</v>
      </c>
      <c r="F311" s="308" t="s">
        <v>1306</v>
      </c>
      <c r="G311" s="308" t="s">
        <v>1306</v>
      </c>
      <c r="H311" s="308">
        <v>2200000</v>
      </c>
    </row>
    <row r="312" spans="1:8" s="285" customFormat="1" ht="45">
      <c r="A312" s="245" t="s">
        <v>1511</v>
      </c>
      <c r="B312" s="311" t="s">
        <v>1306</v>
      </c>
      <c r="C312" s="311" t="s">
        <v>1306</v>
      </c>
      <c r="D312" s="311">
        <v>88000</v>
      </c>
      <c r="E312" s="311" t="s">
        <v>1306</v>
      </c>
      <c r="F312" s="311" t="s">
        <v>1306</v>
      </c>
      <c r="G312" s="311" t="s">
        <v>1306</v>
      </c>
      <c r="H312" s="311">
        <v>88000</v>
      </c>
    </row>
    <row r="313" spans="1:8" s="285" customFormat="1" ht="11.25">
      <c r="A313" s="228" t="s">
        <v>1416</v>
      </c>
      <c r="B313" s="308" t="s">
        <v>1306</v>
      </c>
      <c r="C313" s="308" t="s">
        <v>1306</v>
      </c>
      <c r="D313" s="308">
        <v>88000</v>
      </c>
      <c r="E313" s="308" t="s">
        <v>1306</v>
      </c>
      <c r="F313" s="308" t="s">
        <v>1306</v>
      </c>
      <c r="G313" s="308" t="s">
        <v>1306</v>
      </c>
      <c r="H313" s="308">
        <v>88000</v>
      </c>
    </row>
    <row r="314" spans="1:8" s="285" customFormat="1" ht="45">
      <c r="A314" s="245" t="s">
        <v>1512</v>
      </c>
      <c r="B314" s="311">
        <v>1000000</v>
      </c>
      <c r="C314" s="311" t="s">
        <v>1306</v>
      </c>
      <c r="D314" s="311" t="s">
        <v>1306</v>
      </c>
      <c r="E314" s="311" t="s">
        <v>1306</v>
      </c>
      <c r="F314" s="311" t="s">
        <v>1306</v>
      </c>
      <c r="G314" s="311" t="s">
        <v>1306</v>
      </c>
      <c r="H314" s="311">
        <v>1000000</v>
      </c>
    </row>
    <row r="315" spans="1:8" s="285" customFormat="1" ht="11.25">
      <c r="A315" s="228" t="s">
        <v>1416</v>
      </c>
      <c r="B315" s="308">
        <v>1000000</v>
      </c>
      <c r="C315" s="308" t="s">
        <v>1306</v>
      </c>
      <c r="D315" s="308" t="s">
        <v>1306</v>
      </c>
      <c r="E315" s="308" t="s">
        <v>1306</v>
      </c>
      <c r="F315" s="308" t="s">
        <v>1306</v>
      </c>
      <c r="G315" s="308" t="s">
        <v>1306</v>
      </c>
      <c r="H315" s="308">
        <v>1000000</v>
      </c>
    </row>
    <row r="316" spans="1:8" s="285" customFormat="1" ht="11.25">
      <c r="A316" s="245" t="s">
        <v>1513</v>
      </c>
      <c r="B316" s="311" t="s">
        <v>1306</v>
      </c>
      <c r="C316" s="311" t="s">
        <v>1306</v>
      </c>
      <c r="D316" s="311">
        <v>740250</v>
      </c>
      <c r="E316" s="311" t="s">
        <v>1306</v>
      </c>
      <c r="F316" s="311" t="s">
        <v>1306</v>
      </c>
      <c r="G316" s="311" t="s">
        <v>1306</v>
      </c>
      <c r="H316" s="311">
        <v>740250</v>
      </c>
    </row>
    <row r="317" spans="1:8" s="285" customFormat="1" ht="22.5">
      <c r="A317" s="245" t="s">
        <v>1492</v>
      </c>
      <c r="B317" s="311" t="s">
        <v>1306</v>
      </c>
      <c r="C317" s="311" t="s">
        <v>1306</v>
      </c>
      <c r="D317" s="311">
        <v>740250</v>
      </c>
      <c r="E317" s="311" t="s">
        <v>1306</v>
      </c>
      <c r="F317" s="311" t="s">
        <v>1306</v>
      </c>
      <c r="G317" s="311" t="s">
        <v>1306</v>
      </c>
      <c r="H317" s="311">
        <v>740250</v>
      </c>
    </row>
    <row r="318" spans="1:8" s="285" customFormat="1" ht="45">
      <c r="A318" s="245" t="s">
        <v>1514</v>
      </c>
      <c r="B318" s="311" t="s">
        <v>1306</v>
      </c>
      <c r="C318" s="311" t="s">
        <v>1306</v>
      </c>
      <c r="D318" s="311">
        <v>740250</v>
      </c>
      <c r="E318" s="311" t="s">
        <v>1306</v>
      </c>
      <c r="F318" s="311" t="s">
        <v>1306</v>
      </c>
      <c r="G318" s="311" t="s">
        <v>1306</v>
      </c>
      <c r="H318" s="311">
        <v>740250</v>
      </c>
    </row>
    <row r="319" spans="1:8" s="285" customFormat="1" ht="11.25">
      <c r="A319" s="228" t="s">
        <v>1432</v>
      </c>
      <c r="B319" s="308" t="s">
        <v>1306</v>
      </c>
      <c r="C319" s="308" t="s">
        <v>1306</v>
      </c>
      <c r="D319" s="308">
        <v>740250</v>
      </c>
      <c r="E319" s="308" t="s">
        <v>1306</v>
      </c>
      <c r="F319" s="308" t="s">
        <v>1306</v>
      </c>
      <c r="G319" s="308" t="s">
        <v>1306</v>
      </c>
      <c r="H319" s="308">
        <v>740250</v>
      </c>
    </row>
    <row r="320" spans="1:8" s="285" customFormat="1" ht="11.25">
      <c r="A320" s="245" t="s">
        <v>1515</v>
      </c>
      <c r="B320" s="311" t="s">
        <v>1306</v>
      </c>
      <c r="C320" s="311" t="s">
        <v>1306</v>
      </c>
      <c r="D320" s="311">
        <v>2517576</v>
      </c>
      <c r="E320" s="311">
        <v>68423</v>
      </c>
      <c r="F320" s="311" t="s">
        <v>1306</v>
      </c>
      <c r="G320" s="311" t="s">
        <v>1306</v>
      </c>
      <c r="H320" s="311">
        <v>2585999</v>
      </c>
    </row>
    <row r="321" spans="1:8" s="285" customFormat="1" ht="22.5">
      <c r="A321" s="245" t="s">
        <v>1492</v>
      </c>
      <c r="B321" s="311" t="s">
        <v>1306</v>
      </c>
      <c r="C321" s="311" t="s">
        <v>1306</v>
      </c>
      <c r="D321" s="311">
        <v>2517576</v>
      </c>
      <c r="E321" s="311">
        <v>68423</v>
      </c>
      <c r="F321" s="311" t="s">
        <v>1306</v>
      </c>
      <c r="G321" s="311" t="s">
        <v>1306</v>
      </c>
      <c r="H321" s="311">
        <v>2585999</v>
      </c>
    </row>
    <row r="322" spans="1:8" s="285" customFormat="1" ht="45">
      <c r="A322" s="245" t="s">
        <v>1516</v>
      </c>
      <c r="B322" s="311" t="s">
        <v>1306</v>
      </c>
      <c r="C322" s="311" t="s">
        <v>1306</v>
      </c>
      <c r="D322" s="311">
        <v>111576</v>
      </c>
      <c r="E322" s="311">
        <v>68423</v>
      </c>
      <c r="F322" s="311" t="s">
        <v>1306</v>
      </c>
      <c r="G322" s="311" t="s">
        <v>1306</v>
      </c>
      <c r="H322" s="311">
        <v>179999</v>
      </c>
    </row>
    <row r="323" spans="1:8" s="285" customFormat="1" ht="11.25">
      <c r="A323" s="228" t="s">
        <v>1494</v>
      </c>
      <c r="B323" s="308" t="s">
        <v>1306</v>
      </c>
      <c r="C323" s="308" t="s">
        <v>1306</v>
      </c>
      <c r="D323" s="308">
        <v>111576</v>
      </c>
      <c r="E323" s="308">
        <v>68423</v>
      </c>
      <c r="F323" s="308" t="s">
        <v>1306</v>
      </c>
      <c r="G323" s="308" t="s">
        <v>1306</v>
      </c>
      <c r="H323" s="308">
        <v>179999</v>
      </c>
    </row>
    <row r="324" spans="1:8" s="285" customFormat="1" ht="45">
      <c r="A324" s="245" t="s">
        <v>1517</v>
      </c>
      <c r="B324" s="311" t="s">
        <v>1306</v>
      </c>
      <c r="C324" s="311" t="s">
        <v>1306</v>
      </c>
      <c r="D324" s="311">
        <v>1196000</v>
      </c>
      <c r="E324" s="311" t="s">
        <v>1306</v>
      </c>
      <c r="F324" s="311" t="s">
        <v>1306</v>
      </c>
      <c r="G324" s="311" t="s">
        <v>1306</v>
      </c>
      <c r="H324" s="311">
        <v>1196000</v>
      </c>
    </row>
    <row r="325" spans="1:8" s="285" customFormat="1" ht="11.25">
      <c r="A325" s="228" t="s">
        <v>1416</v>
      </c>
      <c r="B325" s="308" t="s">
        <v>1306</v>
      </c>
      <c r="C325" s="308" t="s">
        <v>1306</v>
      </c>
      <c r="D325" s="308">
        <v>1196000</v>
      </c>
      <c r="E325" s="308" t="s">
        <v>1306</v>
      </c>
      <c r="F325" s="308" t="s">
        <v>1306</v>
      </c>
      <c r="G325" s="308" t="s">
        <v>1306</v>
      </c>
      <c r="H325" s="308">
        <v>1196000</v>
      </c>
    </row>
    <row r="326" spans="1:8" s="285" customFormat="1" ht="45">
      <c r="A326" s="245" t="s">
        <v>1518</v>
      </c>
      <c r="B326" s="311" t="s">
        <v>1306</v>
      </c>
      <c r="C326" s="311" t="s">
        <v>1306</v>
      </c>
      <c r="D326" s="311">
        <v>1210000</v>
      </c>
      <c r="E326" s="311" t="s">
        <v>1306</v>
      </c>
      <c r="F326" s="311" t="s">
        <v>1306</v>
      </c>
      <c r="G326" s="311" t="s">
        <v>1306</v>
      </c>
      <c r="H326" s="311">
        <v>1210000</v>
      </c>
    </row>
    <row r="327" spans="1:8" s="285" customFormat="1" ht="11.25">
      <c r="A327" s="228" t="s">
        <v>1416</v>
      </c>
      <c r="B327" s="308" t="s">
        <v>1306</v>
      </c>
      <c r="C327" s="308" t="s">
        <v>1306</v>
      </c>
      <c r="D327" s="308">
        <v>1210000</v>
      </c>
      <c r="E327" s="308" t="s">
        <v>1306</v>
      </c>
      <c r="F327" s="308" t="s">
        <v>1306</v>
      </c>
      <c r="G327" s="308" t="s">
        <v>1306</v>
      </c>
      <c r="H327" s="308">
        <v>1210000</v>
      </c>
    </row>
    <row r="328" spans="1:8" s="285" customFormat="1" ht="11.25">
      <c r="A328" s="245" t="s">
        <v>1485</v>
      </c>
      <c r="B328" s="311">
        <v>2395399</v>
      </c>
      <c r="C328" s="311" t="s">
        <v>1306</v>
      </c>
      <c r="D328" s="311">
        <v>726088</v>
      </c>
      <c r="E328" s="311">
        <v>1800</v>
      </c>
      <c r="F328" s="311" t="s">
        <v>1306</v>
      </c>
      <c r="G328" s="311" t="s">
        <v>1306</v>
      </c>
      <c r="H328" s="311">
        <v>3123287</v>
      </c>
    </row>
    <row r="329" spans="1:8" s="285" customFormat="1" ht="22.5">
      <c r="A329" s="245" t="s">
        <v>1492</v>
      </c>
      <c r="B329" s="311">
        <v>2395399</v>
      </c>
      <c r="C329" s="311" t="s">
        <v>1306</v>
      </c>
      <c r="D329" s="311">
        <v>726088</v>
      </c>
      <c r="E329" s="311">
        <v>1800</v>
      </c>
      <c r="F329" s="311" t="s">
        <v>1306</v>
      </c>
      <c r="G329" s="311" t="s">
        <v>1306</v>
      </c>
      <c r="H329" s="311">
        <v>3123287</v>
      </c>
    </row>
    <row r="330" spans="1:8" s="285" customFormat="1" ht="33.75">
      <c r="A330" s="245" t="s">
        <v>1519</v>
      </c>
      <c r="B330" s="311">
        <v>6400</v>
      </c>
      <c r="C330" s="311" t="s">
        <v>1306</v>
      </c>
      <c r="D330" s="311">
        <v>23568</v>
      </c>
      <c r="E330" s="311">
        <v>1800</v>
      </c>
      <c r="F330" s="311" t="s">
        <v>1306</v>
      </c>
      <c r="G330" s="311" t="s">
        <v>1306</v>
      </c>
      <c r="H330" s="311">
        <v>31768</v>
      </c>
    </row>
    <row r="331" spans="1:8" s="285" customFormat="1" ht="11.25">
      <c r="A331" s="228" t="s">
        <v>1494</v>
      </c>
      <c r="B331" s="308">
        <v>6400</v>
      </c>
      <c r="C331" s="308" t="s">
        <v>1306</v>
      </c>
      <c r="D331" s="308">
        <v>23568</v>
      </c>
      <c r="E331" s="308">
        <v>1800</v>
      </c>
      <c r="F331" s="308" t="s">
        <v>1306</v>
      </c>
      <c r="G331" s="308" t="s">
        <v>1306</v>
      </c>
      <c r="H331" s="308">
        <v>31768</v>
      </c>
    </row>
    <row r="332" spans="1:8" s="285" customFormat="1" ht="56.25">
      <c r="A332" s="245" t="s">
        <v>1520</v>
      </c>
      <c r="B332" s="311">
        <v>2388999</v>
      </c>
      <c r="C332" s="311" t="s">
        <v>1306</v>
      </c>
      <c r="D332" s="311">
        <v>702520</v>
      </c>
      <c r="E332" s="311" t="s">
        <v>1306</v>
      </c>
      <c r="F332" s="311" t="s">
        <v>1306</v>
      </c>
      <c r="G332" s="311" t="s">
        <v>1306</v>
      </c>
      <c r="H332" s="311">
        <v>3091519</v>
      </c>
    </row>
    <row r="333" spans="1:8" s="285" customFormat="1" ht="11.25">
      <c r="A333" s="228" t="s">
        <v>1433</v>
      </c>
      <c r="B333" s="308">
        <v>2388999</v>
      </c>
      <c r="C333" s="308" t="s">
        <v>1306</v>
      </c>
      <c r="D333" s="308">
        <v>702520</v>
      </c>
      <c r="E333" s="308" t="s">
        <v>1306</v>
      </c>
      <c r="F333" s="308" t="s">
        <v>1306</v>
      </c>
      <c r="G333" s="308" t="s">
        <v>1306</v>
      </c>
      <c r="H333" s="308">
        <v>3091519</v>
      </c>
    </row>
    <row r="334" spans="1:8" s="285" customFormat="1" ht="11.25">
      <c r="A334" s="245" t="s">
        <v>1521</v>
      </c>
      <c r="B334" s="311" t="s">
        <v>1306</v>
      </c>
      <c r="C334" s="311" t="s">
        <v>1306</v>
      </c>
      <c r="D334" s="311">
        <v>117270</v>
      </c>
      <c r="E334" s="311">
        <v>293390</v>
      </c>
      <c r="F334" s="311" t="s">
        <v>1306</v>
      </c>
      <c r="G334" s="311" t="s">
        <v>1306</v>
      </c>
      <c r="H334" s="311">
        <v>410660</v>
      </c>
    </row>
    <row r="335" spans="1:8" s="285" customFormat="1" ht="22.5">
      <c r="A335" s="245" t="s">
        <v>1492</v>
      </c>
      <c r="B335" s="311" t="s">
        <v>1306</v>
      </c>
      <c r="C335" s="311" t="s">
        <v>1306</v>
      </c>
      <c r="D335" s="311">
        <v>117270</v>
      </c>
      <c r="E335" s="311">
        <v>293390</v>
      </c>
      <c r="F335" s="311" t="s">
        <v>1306</v>
      </c>
      <c r="G335" s="311" t="s">
        <v>1306</v>
      </c>
      <c r="H335" s="311">
        <v>410660</v>
      </c>
    </row>
    <row r="336" spans="1:8" s="285" customFormat="1" ht="56.25">
      <c r="A336" s="245" t="s">
        <v>1522</v>
      </c>
      <c r="B336" s="311" t="s">
        <v>1306</v>
      </c>
      <c r="C336" s="311" t="s">
        <v>1306</v>
      </c>
      <c r="D336" s="311">
        <v>117270</v>
      </c>
      <c r="E336" s="311">
        <v>293390</v>
      </c>
      <c r="F336" s="311" t="s">
        <v>1306</v>
      </c>
      <c r="G336" s="311" t="s">
        <v>1306</v>
      </c>
      <c r="H336" s="311">
        <v>410660</v>
      </c>
    </row>
    <row r="337" spans="1:8" s="285" customFormat="1" ht="11.25">
      <c r="A337" s="228" t="s">
        <v>1494</v>
      </c>
      <c r="B337" s="308" t="s">
        <v>1306</v>
      </c>
      <c r="C337" s="308" t="s">
        <v>1306</v>
      </c>
      <c r="D337" s="308">
        <v>117270</v>
      </c>
      <c r="E337" s="308">
        <v>293390</v>
      </c>
      <c r="F337" s="308" t="s">
        <v>1306</v>
      </c>
      <c r="G337" s="308" t="s">
        <v>1306</v>
      </c>
      <c r="H337" s="308">
        <v>410660</v>
      </c>
    </row>
    <row r="338" spans="1:8" s="285" customFormat="1" ht="11.25">
      <c r="A338" s="227" t="s">
        <v>70</v>
      </c>
      <c r="B338" s="307">
        <v>32559350</v>
      </c>
      <c r="C338" s="307" t="s">
        <v>1306</v>
      </c>
      <c r="D338" s="307">
        <v>156995671</v>
      </c>
      <c r="E338" s="307">
        <v>320565378</v>
      </c>
      <c r="F338" s="307" t="s">
        <v>1306</v>
      </c>
      <c r="G338" s="307" t="s">
        <v>1306</v>
      </c>
      <c r="H338" s="307">
        <v>510120399</v>
      </c>
    </row>
    <row r="339" spans="1:8" s="285" customFormat="1" ht="11.25">
      <c r="A339" s="227" t="s">
        <v>84</v>
      </c>
      <c r="B339" s="307">
        <v>4962500</v>
      </c>
      <c r="C339" s="307" t="s">
        <v>1306</v>
      </c>
      <c r="D339" s="307">
        <v>72194581</v>
      </c>
      <c r="E339" s="307">
        <v>266727356</v>
      </c>
      <c r="F339" s="307" t="s">
        <v>1306</v>
      </c>
      <c r="G339" s="307" t="s">
        <v>1306</v>
      </c>
      <c r="H339" s="307">
        <v>343884437</v>
      </c>
    </row>
    <row r="340" spans="1:8" s="285" customFormat="1" ht="11.25">
      <c r="A340" s="245" t="s">
        <v>696</v>
      </c>
      <c r="B340" s="311">
        <v>4962500</v>
      </c>
      <c r="C340" s="311" t="s">
        <v>1306</v>
      </c>
      <c r="D340" s="311">
        <v>72194581</v>
      </c>
      <c r="E340" s="311">
        <v>172398106</v>
      </c>
      <c r="F340" s="311" t="s">
        <v>1306</v>
      </c>
      <c r="G340" s="311" t="s">
        <v>1306</v>
      </c>
      <c r="H340" s="311">
        <v>249555187</v>
      </c>
    </row>
    <row r="341" spans="1:8" s="285" customFormat="1" ht="11.25">
      <c r="A341" s="245" t="s">
        <v>1422</v>
      </c>
      <c r="B341" s="311">
        <v>4962500</v>
      </c>
      <c r="C341" s="311" t="s">
        <v>1306</v>
      </c>
      <c r="D341" s="311">
        <v>1448500</v>
      </c>
      <c r="E341" s="311">
        <v>102400</v>
      </c>
      <c r="F341" s="311" t="s">
        <v>1306</v>
      </c>
      <c r="G341" s="311" t="s">
        <v>1306</v>
      </c>
      <c r="H341" s="311">
        <v>6513400</v>
      </c>
    </row>
    <row r="342" spans="1:8" s="285" customFormat="1" ht="11.25">
      <c r="A342" s="245" t="s">
        <v>1423</v>
      </c>
      <c r="B342" s="311">
        <v>4962500</v>
      </c>
      <c r="C342" s="311" t="s">
        <v>1306</v>
      </c>
      <c r="D342" s="311">
        <v>1448500</v>
      </c>
      <c r="E342" s="311">
        <v>102400</v>
      </c>
      <c r="F342" s="311" t="s">
        <v>1306</v>
      </c>
      <c r="G342" s="311" t="s">
        <v>1306</v>
      </c>
      <c r="H342" s="311">
        <v>6513400</v>
      </c>
    </row>
    <row r="343" spans="1:8" s="285" customFormat="1" ht="45">
      <c r="A343" s="245" t="s">
        <v>1424</v>
      </c>
      <c r="B343" s="311" t="s">
        <v>1306</v>
      </c>
      <c r="C343" s="311" t="s">
        <v>1306</v>
      </c>
      <c r="D343" s="311">
        <v>452000</v>
      </c>
      <c r="E343" s="311">
        <v>22400</v>
      </c>
      <c r="F343" s="311" t="s">
        <v>1306</v>
      </c>
      <c r="G343" s="311" t="s">
        <v>1306</v>
      </c>
      <c r="H343" s="311">
        <v>474400</v>
      </c>
    </row>
    <row r="344" spans="1:8" s="285" customFormat="1" ht="11.25">
      <c r="A344" s="228" t="s">
        <v>1416</v>
      </c>
      <c r="B344" s="308" t="s">
        <v>1306</v>
      </c>
      <c r="C344" s="308" t="s">
        <v>1306</v>
      </c>
      <c r="D344" s="308">
        <v>452000</v>
      </c>
      <c r="E344" s="308">
        <v>22400</v>
      </c>
      <c r="F344" s="308" t="s">
        <v>1306</v>
      </c>
      <c r="G344" s="308" t="s">
        <v>1306</v>
      </c>
      <c r="H344" s="308">
        <v>474400</v>
      </c>
    </row>
    <row r="345" spans="1:8" s="285" customFormat="1" ht="33.75">
      <c r="A345" s="245" t="s">
        <v>1426</v>
      </c>
      <c r="B345" s="311" t="s">
        <v>1306</v>
      </c>
      <c r="C345" s="311" t="s">
        <v>1306</v>
      </c>
      <c r="D345" s="311">
        <v>724800</v>
      </c>
      <c r="E345" s="311">
        <v>30000</v>
      </c>
      <c r="F345" s="311" t="s">
        <v>1306</v>
      </c>
      <c r="G345" s="311" t="s">
        <v>1306</v>
      </c>
      <c r="H345" s="311">
        <v>754800</v>
      </c>
    </row>
    <row r="346" spans="1:8" s="285" customFormat="1" ht="11.25">
      <c r="A346" s="228" t="s">
        <v>1416</v>
      </c>
      <c r="B346" s="308" t="s">
        <v>1306</v>
      </c>
      <c r="C346" s="308" t="s">
        <v>1306</v>
      </c>
      <c r="D346" s="308">
        <v>724800</v>
      </c>
      <c r="E346" s="308">
        <v>30000</v>
      </c>
      <c r="F346" s="308" t="s">
        <v>1306</v>
      </c>
      <c r="G346" s="308" t="s">
        <v>1306</v>
      </c>
      <c r="H346" s="308">
        <v>754800</v>
      </c>
    </row>
    <row r="347" spans="1:8" s="285" customFormat="1" ht="33.75">
      <c r="A347" s="245" t="s">
        <v>1427</v>
      </c>
      <c r="B347" s="311">
        <v>4962500</v>
      </c>
      <c r="C347" s="311" t="s">
        <v>1306</v>
      </c>
      <c r="D347" s="311">
        <v>158100</v>
      </c>
      <c r="E347" s="311" t="s">
        <v>1306</v>
      </c>
      <c r="F347" s="311" t="s">
        <v>1306</v>
      </c>
      <c r="G347" s="311" t="s">
        <v>1306</v>
      </c>
      <c r="H347" s="311">
        <v>5120600</v>
      </c>
    </row>
    <row r="348" spans="1:8" s="285" customFormat="1" ht="11.25">
      <c r="A348" s="228" t="s">
        <v>1416</v>
      </c>
      <c r="B348" s="308">
        <v>4962500</v>
      </c>
      <c r="C348" s="308" t="s">
        <v>1306</v>
      </c>
      <c r="D348" s="308">
        <v>158100</v>
      </c>
      <c r="E348" s="308" t="s">
        <v>1306</v>
      </c>
      <c r="F348" s="308" t="s">
        <v>1306</v>
      </c>
      <c r="G348" s="308" t="s">
        <v>1306</v>
      </c>
      <c r="H348" s="308">
        <v>5120600</v>
      </c>
    </row>
    <row r="349" spans="1:8" s="285" customFormat="1" ht="22.5">
      <c r="A349" s="245" t="s">
        <v>1420</v>
      </c>
      <c r="B349" s="311" t="s">
        <v>1306</v>
      </c>
      <c r="C349" s="311" t="s">
        <v>1306</v>
      </c>
      <c r="D349" s="311">
        <v>113600</v>
      </c>
      <c r="E349" s="311">
        <v>50000</v>
      </c>
      <c r="F349" s="311" t="s">
        <v>1306</v>
      </c>
      <c r="G349" s="311" t="s">
        <v>1306</v>
      </c>
      <c r="H349" s="311">
        <v>163600</v>
      </c>
    </row>
    <row r="350" spans="1:8" s="285" customFormat="1" ht="11.25">
      <c r="A350" s="228" t="s">
        <v>1416</v>
      </c>
      <c r="B350" s="308" t="s">
        <v>1306</v>
      </c>
      <c r="C350" s="308" t="s">
        <v>1306</v>
      </c>
      <c r="D350" s="308">
        <v>113600</v>
      </c>
      <c r="E350" s="308">
        <v>50000</v>
      </c>
      <c r="F350" s="308" t="s">
        <v>1306</v>
      </c>
      <c r="G350" s="308" t="s">
        <v>1306</v>
      </c>
      <c r="H350" s="308">
        <v>163600</v>
      </c>
    </row>
    <row r="351" spans="1:8" s="285" customFormat="1" ht="11.25">
      <c r="A351" s="245" t="s">
        <v>1442</v>
      </c>
      <c r="B351" s="311" t="s">
        <v>1306</v>
      </c>
      <c r="C351" s="311" t="s">
        <v>1306</v>
      </c>
      <c r="D351" s="311">
        <v>39558081</v>
      </c>
      <c r="E351" s="311">
        <v>172245706</v>
      </c>
      <c r="F351" s="311" t="s">
        <v>1306</v>
      </c>
      <c r="G351" s="311" t="s">
        <v>1306</v>
      </c>
      <c r="H351" s="311">
        <v>211803787</v>
      </c>
    </row>
    <row r="352" spans="1:8" s="285" customFormat="1" ht="11.25">
      <c r="A352" s="245" t="s">
        <v>1466</v>
      </c>
      <c r="B352" s="311" t="s">
        <v>1306</v>
      </c>
      <c r="C352" s="311" t="s">
        <v>1306</v>
      </c>
      <c r="D352" s="311">
        <v>39558081</v>
      </c>
      <c r="E352" s="311">
        <v>151754706</v>
      </c>
      <c r="F352" s="311" t="s">
        <v>1306</v>
      </c>
      <c r="G352" s="311" t="s">
        <v>1306</v>
      </c>
      <c r="H352" s="311">
        <v>191312787</v>
      </c>
    </row>
    <row r="353" spans="1:8" s="285" customFormat="1" ht="33.75">
      <c r="A353" s="245" t="s">
        <v>1523</v>
      </c>
      <c r="B353" s="311" t="s">
        <v>1306</v>
      </c>
      <c r="C353" s="311" t="s">
        <v>1306</v>
      </c>
      <c r="D353" s="311" t="s">
        <v>1306</v>
      </c>
      <c r="E353" s="311">
        <v>105572327</v>
      </c>
      <c r="F353" s="311" t="s">
        <v>1306</v>
      </c>
      <c r="G353" s="311" t="s">
        <v>1306</v>
      </c>
      <c r="H353" s="311">
        <v>105572327</v>
      </c>
    </row>
    <row r="354" spans="1:8" s="285" customFormat="1" ht="11.25">
      <c r="A354" s="228" t="s">
        <v>1416</v>
      </c>
      <c r="B354" s="308" t="s">
        <v>1306</v>
      </c>
      <c r="C354" s="308" t="s">
        <v>1306</v>
      </c>
      <c r="D354" s="308" t="s">
        <v>1306</v>
      </c>
      <c r="E354" s="308">
        <v>19539321</v>
      </c>
      <c r="F354" s="308" t="s">
        <v>1306</v>
      </c>
      <c r="G354" s="308" t="s">
        <v>1306</v>
      </c>
      <c r="H354" s="308">
        <v>19539321</v>
      </c>
    </row>
    <row r="355" spans="1:8" s="285" customFormat="1" ht="11.25">
      <c r="A355" s="228" t="s">
        <v>1524</v>
      </c>
      <c r="B355" s="308" t="s">
        <v>1306</v>
      </c>
      <c r="C355" s="308" t="s">
        <v>1306</v>
      </c>
      <c r="D355" s="308" t="s">
        <v>1306</v>
      </c>
      <c r="E355" s="308">
        <v>6033006</v>
      </c>
      <c r="F355" s="308" t="s">
        <v>1306</v>
      </c>
      <c r="G355" s="308" t="s">
        <v>1306</v>
      </c>
      <c r="H355" s="308">
        <v>6033006</v>
      </c>
    </row>
    <row r="356" spans="1:8" s="285" customFormat="1" ht="11.25">
      <c r="A356" s="228" t="s">
        <v>1525</v>
      </c>
      <c r="B356" s="308" t="s">
        <v>1306</v>
      </c>
      <c r="C356" s="308" t="s">
        <v>1306</v>
      </c>
      <c r="D356" s="308" t="s">
        <v>1306</v>
      </c>
      <c r="E356" s="308">
        <v>30000000</v>
      </c>
      <c r="F356" s="308" t="s">
        <v>1306</v>
      </c>
      <c r="G356" s="308" t="s">
        <v>1306</v>
      </c>
      <c r="H356" s="308">
        <v>30000000</v>
      </c>
    </row>
    <row r="357" spans="1:8" s="285" customFormat="1" ht="11.25">
      <c r="A357" s="228" t="s">
        <v>1526</v>
      </c>
      <c r="B357" s="308" t="s">
        <v>1306</v>
      </c>
      <c r="C357" s="308" t="s">
        <v>1306</v>
      </c>
      <c r="D357" s="308" t="s">
        <v>1306</v>
      </c>
      <c r="E357" s="308">
        <v>50000000</v>
      </c>
      <c r="F357" s="308" t="s">
        <v>1306</v>
      </c>
      <c r="G357" s="308" t="s">
        <v>1306</v>
      </c>
      <c r="H357" s="308">
        <v>50000000</v>
      </c>
    </row>
    <row r="358" spans="1:8" s="285" customFormat="1" ht="33.75">
      <c r="A358" s="245" t="s">
        <v>1527</v>
      </c>
      <c r="B358" s="311" t="s">
        <v>1306</v>
      </c>
      <c r="C358" s="311" t="s">
        <v>1306</v>
      </c>
      <c r="D358" s="311">
        <v>18531081</v>
      </c>
      <c r="E358" s="311" t="s">
        <v>1306</v>
      </c>
      <c r="F358" s="311" t="s">
        <v>1306</v>
      </c>
      <c r="G358" s="311" t="s">
        <v>1306</v>
      </c>
      <c r="H358" s="311">
        <v>18531081</v>
      </c>
    </row>
    <row r="359" spans="1:8" s="285" customFormat="1" ht="11.25">
      <c r="A359" s="228" t="s">
        <v>1416</v>
      </c>
      <c r="B359" s="308" t="s">
        <v>1306</v>
      </c>
      <c r="C359" s="308" t="s">
        <v>1306</v>
      </c>
      <c r="D359" s="308">
        <v>17531081</v>
      </c>
      <c r="E359" s="308" t="s">
        <v>1306</v>
      </c>
      <c r="F359" s="308" t="s">
        <v>1306</v>
      </c>
      <c r="G359" s="308" t="s">
        <v>1306</v>
      </c>
      <c r="H359" s="308">
        <v>17531081</v>
      </c>
    </row>
    <row r="360" spans="1:8" s="285" customFormat="1" ht="11.25">
      <c r="A360" s="228" t="s">
        <v>1524</v>
      </c>
      <c r="B360" s="308" t="s">
        <v>1306</v>
      </c>
      <c r="C360" s="308" t="s">
        <v>1306</v>
      </c>
      <c r="D360" s="308">
        <v>1000000</v>
      </c>
      <c r="E360" s="308" t="s">
        <v>1306</v>
      </c>
      <c r="F360" s="308" t="s">
        <v>1306</v>
      </c>
      <c r="G360" s="308" t="s">
        <v>1306</v>
      </c>
      <c r="H360" s="308">
        <v>1000000</v>
      </c>
    </row>
    <row r="361" spans="1:8" s="285" customFormat="1" ht="33.75">
      <c r="A361" s="245" t="s">
        <v>1528</v>
      </c>
      <c r="B361" s="311" t="s">
        <v>1306</v>
      </c>
      <c r="C361" s="311" t="s">
        <v>1306</v>
      </c>
      <c r="D361" s="311">
        <v>900000</v>
      </c>
      <c r="E361" s="311">
        <v>14560000</v>
      </c>
      <c r="F361" s="311" t="s">
        <v>1306</v>
      </c>
      <c r="G361" s="311" t="s">
        <v>1306</v>
      </c>
      <c r="H361" s="311">
        <v>15460000</v>
      </c>
    </row>
    <row r="362" spans="1:8" s="285" customFormat="1" ht="11.25">
      <c r="A362" s="228" t="s">
        <v>1416</v>
      </c>
      <c r="B362" s="308" t="s">
        <v>1306</v>
      </c>
      <c r="C362" s="308" t="s">
        <v>1306</v>
      </c>
      <c r="D362" s="308">
        <v>900000</v>
      </c>
      <c r="E362" s="308">
        <v>1360000</v>
      </c>
      <c r="F362" s="308" t="s">
        <v>1306</v>
      </c>
      <c r="G362" s="308" t="s">
        <v>1306</v>
      </c>
      <c r="H362" s="308">
        <v>2260000</v>
      </c>
    </row>
    <row r="363" spans="1:8" s="285" customFormat="1" ht="11.25">
      <c r="A363" s="228" t="s">
        <v>1525</v>
      </c>
      <c r="B363" s="308" t="s">
        <v>1306</v>
      </c>
      <c r="C363" s="308" t="s">
        <v>1306</v>
      </c>
      <c r="D363" s="308" t="s">
        <v>1306</v>
      </c>
      <c r="E363" s="308">
        <v>13200000</v>
      </c>
      <c r="F363" s="308" t="s">
        <v>1306</v>
      </c>
      <c r="G363" s="308" t="s">
        <v>1306</v>
      </c>
      <c r="H363" s="308">
        <v>13200000</v>
      </c>
    </row>
    <row r="364" spans="1:8" s="285" customFormat="1" ht="33.75">
      <c r="A364" s="245" t="s">
        <v>1529</v>
      </c>
      <c r="B364" s="311" t="s">
        <v>1306</v>
      </c>
      <c r="C364" s="311" t="s">
        <v>1306</v>
      </c>
      <c r="D364" s="311">
        <v>9237000</v>
      </c>
      <c r="E364" s="311">
        <v>27527379</v>
      </c>
      <c r="F364" s="311" t="s">
        <v>1306</v>
      </c>
      <c r="G364" s="311" t="s">
        <v>1306</v>
      </c>
      <c r="H364" s="311">
        <v>36764379</v>
      </c>
    </row>
    <row r="365" spans="1:8" s="285" customFormat="1" ht="11.25">
      <c r="A365" s="228" t="s">
        <v>1416</v>
      </c>
      <c r="B365" s="308" t="s">
        <v>1306</v>
      </c>
      <c r="C365" s="308" t="s">
        <v>1306</v>
      </c>
      <c r="D365" s="308">
        <v>6217000</v>
      </c>
      <c r="E365" s="308">
        <v>3945695</v>
      </c>
      <c r="F365" s="308" t="s">
        <v>1306</v>
      </c>
      <c r="G365" s="308" t="s">
        <v>1306</v>
      </c>
      <c r="H365" s="308">
        <v>10162695</v>
      </c>
    </row>
    <row r="366" spans="1:8" s="285" customFormat="1" ht="11.25">
      <c r="A366" s="228" t="s">
        <v>1524</v>
      </c>
      <c r="B366" s="308" t="s">
        <v>1306</v>
      </c>
      <c r="C366" s="308" t="s">
        <v>1306</v>
      </c>
      <c r="D366" s="308">
        <v>1010000</v>
      </c>
      <c r="E366" s="308">
        <v>4015000</v>
      </c>
      <c r="F366" s="308" t="s">
        <v>1306</v>
      </c>
      <c r="G366" s="308" t="s">
        <v>1306</v>
      </c>
      <c r="H366" s="308">
        <v>5025000</v>
      </c>
    </row>
    <row r="367" spans="1:8" s="285" customFormat="1" ht="11.25">
      <c r="A367" s="228" t="s">
        <v>1525</v>
      </c>
      <c r="B367" s="308" t="s">
        <v>1306</v>
      </c>
      <c r="C367" s="308" t="s">
        <v>1306</v>
      </c>
      <c r="D367" s="308">
        <v>2010000</v>
      </c>
      <c r="E367" s="308">
        <v>19566684</v>
      </c>
      <c r="F367" s="308" t="s">
        <v>1306</v>
      </c>
      <c r="G367" s="308" t="s">
        <v>1306</v>
      </c>
      <c r="H367" s="308">
        <v>21576684</v>
      </c>
    </row>
    <row r="368" spans="1:8" s="285" customFormat="1" ht="33.75">
      <c r="A368" s="245" t="s">
        <v>1530</v>
      </c>
      <c r="B368" s="311" t="s">
        <v>1306</v>
      </c>
      <c r="C368" s="311" t="s">
        <v>1306</v>
      </c>
      <c r="D368" s="311" t="s">
        <v>1306</v>
      </c>
      <c r="E368" s="311">
        <v>975000</v>
      </c>
      <c r="F368" s="311" t="s">
        <v>1306</v>
      </c>
      <c r="G368" s="311" t="s">
        <v>1306</v>
      </c>
      <c r="H368" s="311">
        <v>975000</v>
      </c>
    </row>
    <row r="369" spans="1:8" s="285" customFormat="1" ht="11.25">
      <c r="A369" s="228" t="s">
        <v>1416</v>
      </c>
      <c r="B369" s="308" t="s">
        <v>1306</v>
      </c>
      <c r="C369" s="308" t="s">
        <v>1306</v>
      </c>
      <c r="D369" s="308" t="s">
        <v>1306</v>
      </c>
      <c r="E369" s="308">
        <v>51316</v>
      </c>
      <c r="F369" s="308" t="s">
        <v>1306</v>
      </c>
      <c r="G369" s="308" t="s">
        <v>1306</v>
      </c>
      <c r="H369" s="308">
        <v>51316</v>
      </c>
    </row>
    <row r="370" spans="1:8" s="285" customFormat="1" ht="11.25">
      <c r="A370" s="228" t="s">
        <v>1525</v>
      </c>
      <c r="B370" s="308" t="s">
        <v>1306</v>
      </c>
      <c r="C370" s="308" t="s">
        <v>1306</v>
      </c>
      <c r="D370" s="308" t="s">
        <v>1306</v>
      </c>
      <c r="E370" s="308">
        <v>923684</v>
      </c>
      <c r="F370" s="308" t="s">
        <v>1306</v>
      </c>
      <c r="G370" s="308" t="s">
        <v>1306</v>
      </c>
      <c r="H370" s="308">
        <v>923684</v>
      </c>
    </row>
    <row r="371" spans="1:8" s="285" customFormat="1" ht="33.75">
      <c r="A371" s="245" t="s">
        <v>1531</v>
      </c>
      <c r="B371" s="311" t="s">
        <v>1306</v>
      </c>
      <c r="C371" s="311" t="s">
        <v>1306</v>
      </c>
      <c r="D371" s="311" t="s">
        <v>1306</v>
      </c>
      <c r="E371" s="311">
        <v>3000000</v>
      </c>
      <c r="F371" s="311" t="s">
        <v>1306</v>
      </c>
      <c r="G371" s="311" t="s">
        <v>1306</v>
      </c>
      <c r="H371" s="311">
        <v>3000000</v>
      </c>
    </row>
    <row r="372" spans="1:8" s="285" customFormat="1" ht="11.25">
      <c r="A372" s="228" t="s">
        <v>1416</v>
      </c>
      <c r="B372" s="308" t="s">
        <v>1306</v>
      </c>
      <c r="C372" s="308" t="s">
        <v>1306</v>
      </c>
      <c r="D372" s="308" t="s">
        <v>1306</v>
      </c>
      <c r="E372" s="308">
        <v>3000000</v>
      </c>
      <c r="F372" s="308" t="s">
        <v>1306</v>
      </c>
      <c r="G372" s="308" t="s">
        <v>1306</v>
      </c>
      <c r="H372" s="308">
        <v>3000000</v>
      </c>
    </row>
    <row r="373" spans="1:8" s="285" customFormat="1" ht="11.25">
      <c r="A373" s="245" t="s">
        <v>1532</v>
      </c>
      <c r="B373" s="311" t="s">
        <v>1306</v>
      </c>
      <c r="C373" s="311" t="s">
        <v>1306</v>
      </c>
      <c r="D373" s="311">
        <v>3000000</v>
      </c>
      <c r="E373" s="311" t="s">
        <v>1306</v>
      </c>
      <c r="F373" s="311" t="s">
        <v>1306</v>
      </c>
      <c r="G373" s="311" t="s">
        <v>1306</v>
      </c>
      <c r="H373" s="311">
        <v>3000000</v>
      </c>
    </row>
    <row r="374" spans="1:8" s="285" customFormat="1" ht="11.25">
      <c r="A374" s="228" t="s">
        <v>1416</v>
      </c>
      <c r="B374" s="308" t="s">
        <v>1306</v>
      </c>
      <c r="C374" s="308" t="s">
        <v>1306</v>
      </c>
      <c r="D374" s="308">
        <v>3000000</v>
      </c>
      <c r="E374" s="308" t="s">
        <v>1306</v>
      </c>
      <c r="F374" s="308" t="s">
        <v>1306</v>
      </c>
      <c r="G374" s="308" t="s">
        <v>1306</v>
      </c>
      <c r="H374" s="308">
        <v>3000000</v>
      </c>
    </row>
    <row r="375" spans="1:8" s="285" customFormat="1" ht="45">
      <c r="A375" s="245" t="s">
        <v>1533</v>
      </c>
      <c r="B375" s="311" t="s">
        <v>1306</v>
      </c>
      <c r="C375" s="311" t="s">
        <v>1306</v>
      </c>
      <c r="D375" s="311">
        <v>7890000</v>
      </c>
      <c r="E375" s="311">
        <v>120000</v>
      </c>
      <c r="F375" s="311" t="s">
        <v>1306</v>
      </c>
      <c r="G375" s="311" t="s">
        <v>1306</v>
      </c>
      <c r="H375" s="311">
        <v>8010000</v>
      </c>
    </row>
    <row r="376" spans="1:8" s="285" customFormat="1" ht="11.25">
      <c r="A376" s="228" t="s">
        <v>1416</v>
      </c>
      <c r="B376" s="308" t="s">
        <v>1306</v>
      </c>
      <c r="C376" s="308" t="s">
        <v>1306</v>
      </c>
      <c r="D376" s="308">
        <v>7890000</v>
      </c>
      <c r="E376" s="308">
        <v>120000</v>
      </c>
      <c r="F376" s="308" t="s">
        <v>1306</v>
      </c>
      <c r="G376" s="308" t="s">
        <v>1306</v>
      </c>
      <c r="H376" s="308">
        <v>8010000</v>
      </c>
    </row>
    <row r="377" spans="1:8" s="285" customFormat="1" ht="11.25">
      <c r="A377" s="245" t="s">
        <v>1534</v>
      </c>
      <c r="B377" s="311" t="s">
        <v>1306</v>
      </c>
      <c r="C377" s="311" t="s">
        <v>1306</v>
      </c>
      <c r="D377" s="311" t="s">
        <v>1306</v>
      </c>
      <c r="E377" s="311">
        <v>7300000</v>
      </c>
      <c r="F377" s="311" t="s">
        <v>1306</v>
      </c>
      <c r="G377" s="311" t="s">
        <v>1306</v>
      </c>
      <c r="H377" s="311">
        <v>7300000</v>
      </c>
    </row>
    <row r="378" spans="1:8" s="285" customFormat="1" ht="33.75">
      <c r="A378" s="245" t="s">
        <v>1535</v>
      </c>
      <c r="B378" s="311" t="s">
        <v>1306</v>
      </c>
      <c r="C378" s="311" t="s">
        <v>1306</v>
      </c>
      <c r="D378" s="311" t="s">
        <v>1306</v>
      </c>
      <c r="E378" s="311">
        <v>7300000</v>
      </c>
      <c r="F378" s="311" t="s">
        <v>1306</v>
      </c>
      <c r="G378" s="311" t="s">
        <v>1306</v>
      </c>
      <c r="H378" s="311">
        <v>7300000</v>
      </c>
    </row>
    <row r="379" spans="1:8" s="285" customFormat="1" ht="11.25">
      <c r="A379" s="228" t="s">
        <v>1416</v>
      </c>
      <c r="B379" s="308" t="s">
        <v>1306</v>
      </c>
      <c r="C379" s="308" t="s">
        <v>1306</v>
      </c>
      <c r="D379" s="308" t="s">
        <v>1306</v>
      </c>
      <c r="E379" s="308">
        <v>300000</v>
      </c>
      <c r="F379" s="308" t="s">
        <v>1306</v>
      </c>
      <c r="G379" s="308" t="s">
        <v>1306</v>
      </c>
      <c r="H379" s="308">
        <v>300000</v>
      </c>
    </row>
    <row r="380" spans="1:8" s="285" customFormat="1" ht="11.25">
      <c r="A380" s="228" t="s">
        <v>1524</v>
      </c>
      <c r="B380" s="308" t="s">
        <v>1306</v>
      </c>
      <c r="C380" s="308" t="s">
        <v>1306</v>
      </c>
      <c r="D380" s="308" t="s">
        <v>1306</v>
      </c>
      <c r="E380" s="308">
        <v>2000000</v>
      </c>
      <c r="F380" s="308" t="s">
        <v>1306</v>
      </c>
      <c r="G380" s="308" t="s">
        <v>1306</v>
      </c>
      <c r="H380" s="308">
        <v>2000000</v>
      </c>
    </row>
    <row r="381" spans="1:8" s="285" customFormat="1" ht="11.25">
      <c r="A381" s="228" t="s">
        <v>1525</v>
      </c>
      <c r="B381" s="308" t="s">
        <v>1306</v>
      </c>
      <c r="C381" s="308" t="s">
        <v>1306</v>
      </c>
      <c r="D381" s="308" t="s">
        <v>1306</v>
      </c>
      <c r="E381" s="308">
        <v>5000000</v>
      </c>
      <c r="F381" s="308" t="s">
        <v>1306</v>
      </c>
      <c r="G381" s="308" t="s">
        <v>1306</v>
      </c>
      <c r="H381" s="308">
        <v>5000000</v>
      </c>
    </row>
    <row r="382" spans="1:8" s="285" customFormat="1" ht="11.25">
      <c r="A382" s="245" t="s">
        <v>1536</v>
      </c>
      <c r="B382" s="311" t="s">
        <v>1306</v>
      </c>
      <c r="C382" s="311" t="s">
        <v>1306</v>
      </c>
      <c r="D382" s="311" t="s">
        <v>1306</v>
      </c>
      <c r="E382" s="311">
        <v>13191000</v>
      </c>
      <c r="F382" s="311" t="s">
        <v>1306</v>
      </c>
      <c r="G382" s="311" t="s">
        <v>1306</v>
      </c>
      <c r="H382" s="311">
        <v>13191000</v>
      </c>
    </row>
    <row r="383" spans="1:8" s="285" customFormat="1" ht="33.75">
      <c r="A383" s="245" t="s">
        <v>1537</v>
      </c>
      <c r="B383" s="311" t="s">
        <v>1306</v>
      </c>
      <c r="C383" s="311" t="s">
        <v>1306</v>
      </c>
      <c r="D383" s="311" t="s">
        <v>1306</v>
      </c>
      <c r="E383" s="311">
        <v>13191000</v>
      </c>
      <c r="F383" s="311" t="s">
        <v>1306</v>
      </c>
      <c r="G383" s="311" t="s">
        <v>1306</v>
      </c>
      <c r="H383" s="311">
        <v>13191000</v>
      </c>
    </row>
    <row r="384" spans="1:8" s="285" customFormat="1" ht="11.25">
      <c r="A384" s="228" t="s">
        <v>1416</v>
      </c>
      <c r="B384" s="308" t="s">
        <v>1306</v>
      </c>
      <c r="C384" s="308" t="s">
        <v>1306</v>
      </c>
      <c r="D384" s="308" t="s">
        <v>1306</v>
      </c>
      <c r="E384" s="308">
        <v>572000</v>
      </c>
      <c r="F384" s="308" t="s">
        <v>1306</v>
      </c>
      <c r="G384" s="308" t="s">
        <v>1306</v>
      </c>
      <c r="H384" s="308">
        <v>572000</v>
      </c>
    </row>
    <row r="385" spans="1:8" s="285" customFormat="1" ht="11.25">
      <c r="A385" s="228" t="s">
        <v>1525</v>
      </c>
      <c r="B385" s="308" t="s">
        <v>1306</v>
      </c>
      <c r="C385" s="308" t="s">
        <v>1306</v>
      </c>
      <c r="D385" s="308" t="s">
        <v>1306</v>
      </c>
      <c r="E385" s="308">
        <v>8500000</v>
      </c>
      <c r="F385" s="308" t="s">
        <v>1306</v>
      </c>
      <c r="G385" s="308" t="s">
        <v>1306</v>
      </c>
      <c r="H385" s="308">
        <v>8500000</v>
      </c>
    </row>
    <row r="386" spans="1:8" s="285" customFormat="1" ht="11.25">
      <c r="A386" s="228" t="s">
        <v>1538</v>
      </c>
      <c r="B386" s="308" t="s">
        <v>1306</v>
      </c>
      <c r="C386" s="308" t="s">
        <v>1306</v>
      </c>
      <c r="D386" s="308" t="s">
        <v>1306</v>
      </c>
      <c r="E386" s="308">
        <v>4119000</v>
      </c>
      <c r="F386" s="308" t="s">
        <v>1306</v>
      </c>
      <c r="G386" s="308" t="s">
        <v>1306</v>
      </c>
      <c r="H386" s="308">
        <v>4119000</v>
      </c>
    </row>
    <row r="387" spans="1:8" s="285" customFormat="1" ht="11.25">
      <c r="A387" s="245" t="s">
        <v>1465</v>
      </c>
      <c r="B387" s="311" t="s">
        <v>1306</v>
      </c>
      <c r="C387" s="311" t="s">
        <v>1306</v>
      </c>
      <c r="D387" s="311">
        <v>31188000</v>
      </c>
      <c r="E387" s="311">
        <v>50000</v>
      </c>
      <c r="F387" s="311" t="s">
        <v>1306</v>
      </c>
      <c r="G387" s="311" t="s">
        <v>1306</v>
      </c>
      <c r="H387" s="311">
        <v>31238000</v>
      </c>
    </row>
    <row r="388" spans="1:8" s="285" customFormat="1" ht="11.25">
      <c r="A388" s="245" t="s">
        <v>1466</v>
      </c>
      <c r="B388" s="311" t="s">
        <v>1306</v>
      </c>
      <c r="C388" s="311" t="s">
        <v>1306</v>
      </c>
      <c r="D388" s="311">
        <v>31188000</v>
      </c>
      <c r="E388" s="311">
        <v>50000</v>
      </c>
      <c r="F388" s="311" t="s">
        <v>1306</v>
      </c>
      <c r="G388" s="311" t="s">
        <v>1306</v>
      </c>
      <c r="H388" s="311">
        <v>31238000</v>
      </c>
    </row>
    <row r="389" spans="1:8" s="285" customFormat="1" ht="22.5">
      <c r="A389" s="245" t="s">
        <v>1539</v>
      </c>
      <c r="B389" s="311" t="s">
        <v>1306</v>
      </c>
      <c r="C389" s="311" t="s">
        <v>1306</v>
      </c>
      <c r="D389" s="311">
        <v>14028000</v>
      </c>
      <c r="E389" s="311">
        <v>50000</v>
      </c>
      <c r="F389" s="311" t="s">
        <v>1306</v>
      </c>
      <c r="G389" s="311" t="s">
        <v>1306</v>
      </c>
      <c r="H389" s="311">
        <v>14078000</v>
      </c>
    </row>
    <row r="390" spans="1:8" s="285" customFormat="1" ht="11.25">
      <c r="A390" s="228" t="s">
        <v>1416</v>
      </c>
      <c r="B390" s="308" t="s">
        <v>1306</v>
      </c>
      <c r="C390" s="308" t="s">
        <v>1306</v>
      </c>
      <c r="D390" s="308">
        <v>14028000</v>
      </c>
      <c r="E390" s="308">
        <v>50000</v>
      </c>
      <c r="F390" s="308" t="s">
        <v>1306</v>
      </c>
      <c r="G390" s="308" t="s">
        <v>1306</v>
      </c>
      <c r="H390" s="308">
        <v>14078000</v>
      </c>
    </row>
    <row r="391" spans="1:8" s="285" customFormat="1" ht="67.5">
      <c r="A391" s="245" t="s">
        <v>1540</v>
      </c>
      <c r="B391" s="311" t="s">
        <v>1306</v>
      </c>
      <c r="C391" s="311" t="s">
        <v>1306</v>
      </c>
      <c r="D391" s="311">
        <v>17160000</v>
      </c>
      <c r="E391" s="311" t="s">
        <v>1306</v>
      </c>
      <c r="F391" s="311" t="s">
        <v>1306</v>
      </c>
      <c r="G391" s="311" t="s">
        <v>1306</v>
      </c>
      <c r="H391" s="311">
        <v>17160000</v>
      </c>
    </row>
    <row r="392" spans="1:8" s="285" customFormat="1" ht="11.25">
      <c r="A392" s="228" t="s">
        <v>1416</v>
      </c>
      <c r="B392" s="308" t="s">
        <v>1306</v>
      </c>
      <c r="C392" s="308" t="s">
        <v>1306</v>
      </c>
      <c r="D392" s="308">
        <v>17160000</v>
      </c>
      <c r="E392" s="308" t="s">
        <v>1306</v>
      </c>
      <c r="F392" s="308" t="s">
        <v>1306</v>
      </c>
      <c r="G392" s="308" t="s">
        <v>1306</v>
      </c>
      <c r="H392" s="308">
        <v>17160000</v>
      </c>
    </row>
    <row r="393" spans="1:8" s="285" customFormat="1" ht="11.25">
      <c r="A393" s="245" t="s">
        <v>85</v>
      </c>
      <c r="B393" s="311" t="s">
        <v>1306</v>
      </c>
      <c r="C393" s="311" t="s">
        <v>1306</v>
      </c>
      <c r="D393" s="311" t="s">
        <v>1306</v>
      </c>
      <c r="E393" s="311">
        <v>94329250</v>
      </c>
      <c r="F393" s="311" t="s">
        <v>1306</v>
      </c>
      <c r="G393" s="311" t="s">
        <v>1306</v>
      </c>
      <c r="H393" s="311">
        <v>94329250</v>
      </c>
    </row>
    <row r="394" spans="1:8" s="285" customFormat="1" ht="11.25">
      <c r="A394" s="245" t="s">
        <v>1541</v>
      </c>
      <c r="B394" s="311" t="s">
        <v>1306</v>
      </c>
      <c r="C394" s="311" t="s">
        <v>1306</v>
      </c>
      <c r="D394" s="311" t="s">
        <v>1306</v>
      </c>
      <c r="E394" s="311">
        <v>94329250</v>
      </c>
      <c r="F394" s="311" t="s">
        <v>1306</v>
      </c>
      <c r="G394" s="311" t="s">
        <v>1306</v>
      </c>
      <c r="H394" s="311">
        <v>94329250</v>
      </c>
    </row>
    <row r="395" spans="1:8" s="285" customFormat="1" ht="11.25">
      <c r="A395" s="245" t="s">
        <v>1542</v>
      </c>
      <c r="B395" s="311" t="s">
        <v>1306</v>
      </c>
      <c r="C395" s="311" t="s">
        <v>1306</v>
      </c>
      <c r="D395" s="311" t="s">
        <v>1306</v>
      </c>
      <c r="E395" s="311">
        <v>94329250</v>
      </c>
      <c r="F395" s="311" t="s">
        <v>1306</v>
      </c>
      <c r="G395" s="311" t="s">
        <v>1306</v>
      </c>
      <c r="H395" s="311">
        <v>94329250</v>
      </c>
    </row>
    <row r="396" spans="1:8" s="285" customFormat="1" ht="45">
      <c r="A396" s="245" t="s">
        <v>1543</v>
      </c>
      <c r="B396" s="311" t="s">
        <v>1306</v>
      </c>
      <c r="C396" s="311" t="s">
        <v>1306</v>
      </c>
      <c r="D396" s="311" t="s">
        <v>1306</v>
      </c>
      <c r="E396" s="311">
        <v>20658512</v>
      </c>
      <c r="F396" s="311" t="s">
        <v>1306</v>
      </c>
      <c r="G396" s="311" t="s">
        <v>1306</v>
      </c>
      <c r="H396" s="311">
        <v>20658512</v>
      </c>
    </row>
    <row r="397" spans="1:8" s="285" customFormat="1" ht="11.25">
      <c r="A397" s="228" t="s">
        <v>1416</v>
      </c>
      <c r="B397" s="308" t="s">
        <v>1306</v>
      </c>
      <c r="C397" s="308" t="s">
        <v>1306</v>
      </c>
      <c r="D397" s="308" t="s">
        <v>1306</v>
      </c>
      <c r="E397" s="308">
        <v>1879000</v>
      </c>
      <c r="F397" s="308" t="s">
        <v>1306</v>
      </c>
      <c r="G397" s="308" t="s">
        <v>1306</v>
      </c>
      <c r="H397" s="308">
        <v>1879000</v>
      </c>
    </row>
    <row r="398" spans="1:8" s="285" customFormat="1" ht="11.25">
      <c r="A398" s="228" t="s">
        <v>1526</v>
      </c>
      <c r="B398" s="308" t="s">
        <v>1306</v>
      </c>
      <c r="C398" s="308" t="s">
        <v>1306</v>
      </c>
      <c r="D398" s="308" t="s">
        <v>1306</v>
      </c>
      <c r="E398" s="308">
        <v>18779512</v>
      </c>
      <c r="F398" s="308" t="s">
        <v>1306</v>
      </c>
      <c r="G398" s="308" t="s">
        <v>1306</v>
      </c>
      <c r="H398" s="308">
        <v>18779512</v>
      </c>
    </row>
    <row r="399" spans="1:8" s="285" customFormat="1" ht="33.75">
      <c r="A399" s="245" t="s">
        <v>1544</v>
      </c>
      <c r="B399" s="311" t="s">
        <v>1306</v>
      </c>
      <c r="C399" s="311" t="s">
        <v>1306</v>
      </c>
      <c r="D399" s="311" t="s">
        <v>1306</v>
      </c>
      <c r="E399" s="311">
        <v>73670738</v>
      </c>
      <c r="F399" s="311" t="s">
        <v>1306</v>
      </c>
      <c r="G399" s="311" t="s">
        <v>1306</v>
      </c>
      <c r="H399" s="311">
        <v>73670738</v>
      </c>
    </row>
    <row r="400" spans="1:8" s="285" customFormat="1" ht="11.25">
      <c r="A400" s="228" t="s">
        <v>1545</v>
      </c>
      <c r="B400" s="308" t="s">
        <v>1306</v>
      </c>
      <c r="C400" s="308" t="s">
        <v>1306</v>
      </c>
      <c r="D400" s="308" t="s">
        <v>1306</v>
      </c>
      <c r="E400" s="308">
        <v>13250436</v>
      </c>
      <c r="F400" s="308" t="s">
        <v>1306</v>
      </c>
      <c r="G400" s="308" t="s">
        <v>1306</v>
      </c>
      <c r="H400" s="308">
        <v>13250436</v>
      </c>
    </row>
    <row r="401" spans="1:8" s="285" customFormat="1" ht="11.25">
      <c r="A401" s="228" t="s">
        <v>1526</v>
      </c>
      <c r="B401" s="308" t="s">
        <v>1306</v>
      </c>
      <c r="C401" s="308" t="s">
        <v>1306</v>
      </c>
      <c r="D401" s="308" t="s">
        <v>1306</v>
      </c>
      <c r="E401" s="308">
        <v>60420302</v>
      </c>
      <c r="F401" s="308" t="s">
        <v>1306</v>
      </c>
      <c r="G401" s="308" t="s">
        <v>1306</v>
      </c>
      <c r="H401" s="308">
        <v>60420302</v>
      </c>
    </row>
    <row r="402" spans="1:8" s="285" customFormat="1" ht="11.25">
      <c r="A402" s="227" t="s">
        <v>86</v>
      </c>
      <c r="B402" s="307">
        <v>26700000</v>
      </c>
      <c r="C402" s="307" t="s">
        <v>1306</v>
      </c>
      <c r="D402" s="307">
        <v>62080000</v>
      </c>
      <c r="E402" s="307">
        <v>7220000</v>
      </c>
      <c r="F402" s="307" t="s">
        <v>1306</v>
      </c>
      <c r="G402" s="307" t="s">
        <v>1306</v>
      </c>
      <c r="H402" s="307">
        <v>96000000</v>
      </c>
    </row>
    <row r="403" spans="1:8" s="285" customFormat="1" ht="11.25">
      <c r="A403" s="245" t="s">
        <v>85</v>
      </c>
      <c r="B403" s="311">
        <v>26700000</v>
      </c>
      <c r="C403" s="311" t="s">
        <v>1306</v>
      </c>
      <c r="D403" s="311">
        <v>62080000</v>
      </c>
      <c r="E403" s="311">
        <v>7220000</v>
      </c>
      <c r="F403" s="311" t="s">
        <v>1306</v>
      </c>
      <c r="G403" s="311" t="s">
        <v>1306</v>
      </c>
      <c r="H403" s="311">
        <v>96000000</v>
      </c>
    </row>
    <row r="404" spans="1:8" s="285" customFormat="1" ht="11.25">
      <c r="A404" s="245" t="s">
        <v>1422</v>
      </c>
      <c r="B404" s="311">
        <v>26700000</v>
      </c>
      <c r="C404" s="311" t="s">
        <v>1306</v>
      </c>
      <c r="D404" s="311">
        <v>14880000</v>
      </c>
      <c r="E404" s="311">
        <v>220000</v>
      </c>
      <c r="F404" s="311" t="s">
        <v>1306</v>
      </c>
      <c r="G404" s="311" t="s">
        <v>1306</v>
      </c>
      <c r="H404" s="311">
        <v>41800000</v>
      </c>
    </row>
    <row r="405" spans="1:8" s="285" customFormat="1" ht="11.25">
      <c r="A405" s="245" t="s">
        <v>1423</v>
      </c>
      <c r="B405" s="311">
        <v>26700000</v>
      </c>
      <c r="C405" s="311" t="s">
        <v>1306</v>
      </c>
      <c r="D405" s="311">
        <v>14880000</v>
      </c>
      <c r="E405" s="311">
        <v>220000</v>
      </c>
      <c r="F405" s="311" t="s">
        <v>1306</v>
      </c>
      <c r="G405" s="311" t="s">
        <v>1306</v>
      </c>
      <c r="H405" s="311">
        <v>41800000</v>
      </c>
    </row>
    <row r="406" spans="1:8" s="285" customFormat="1" ht="45">
      <c r="A406" s="245" t="s">
        <v>1424</v>
      </c>
      <c r="B406" s="311" t="s">
        <v>1306</v>
      </c>
      <c r="C406" s="311" t="s">
        <v>1306</v>
      </c>
      <c r="D406" s="311">
        <v>3000000</v>
      </c>
      <c r="E406" s="311" t="s">
        <v>1306</v>
      </c>
      <c r="F406" s="311" t="s">
        <v>1306</v>
      </c>
      <c r="G406" s="311" t="s">
        <v>1306</v>
      </c>
      <c r="H406" s="311">
        <v>3000000</v>
      </c>
    </row>
    <row r="407" spans="1:8" s="285" customFormat="1" ht="11.25">
      <c r="A407" s="228" t="s">
        <v>1546</v>
      </c>
      <c r="B407" s="308" t="s">
        <v>1306</v>
      </c>
      <c r="C407" s="308" t="s">
        <v>1306</v>
      </c>
      <c r="D407" s="308">
        <v>3000000</v>
      </c>
      <c r="E407" s="308" t="s">
        <v>1306</v>
      </c>
      <c r="F407" s="308" t="s">
        <v>1306</v>
      </c>
      <c r="G407" s="308" t="s">
        <v>1306</v>
      </c>
      <c r="H407" s="308">
        <v>3000000</v>
      </c>
    </row>
    <row r="408" spans="1:8" s="285" customFormat="1" ht="45">
      <c r="A408" s="245" t="s">
        <v>1547</v>
      </c>
      <c r="B408" s="311" t="s">
        <v>1306</v>
      </c>
      <c r="C408" s="311" t="s">
        <v>1306</v>
      </c>
      <c r="D408" s="311">
        <v>600000</v>
      </c>
      <c r="E408" s="311" t="s">
        <v>1306</v>
      </c>
      <c r="F408" s="311" t="s">
        <v>1306</v>
      </c>
      <c r="G408" s="311" t="s">
        <v>1306</v>
      </c>
      <c r="H408" s="311">
        <v>600000</v>
      </c>
    </row>
    <row r="409" spans="1:8" s="285" customFormat="1" ht="11.25">
      <c r="A409" s="228" t="s">
        <v>1546</v>
      </c>
      <c r="B409" s="308" t="s">
        <v>1306</v>
      </c>
      <c r="C409" s="308" t="s">
        <v>1306</v>
      </c>
      <c r="D409" s="308">
        <v>600000</v>
      </c>
      <c r="E409" s="308" t="s">
        <v>1306</v>
      </c>
      <c r="F409" s="308" t="s">
        <v>1306</v>
      </c>
      <c r="G409" s="308" t="s">
        <v>1306</v>
      </c>
      <c r="H409" s="308">
        <v>600000</v>
      </c>
    </row>
    <row r="410" spans="1:8" s="285" customFormat="1" ht="33.75">
      <c r="A410" s="245" t="s">
        <v>1440</v>
      </c>
      <c r="B410" s="311" t="s">
        <v>1306</v>
      </c>
      <c r="C410" s="311" t="s">
        <v>1306</v>
      </c>
      <c r="D410" s="311">
        <v>10780000</v>
      </c>
      <c r="E410" s="311">
        <v>220000</v>
      </c>
      <c r="F410" s="311" t="s">
        <v>1306</v>
      </c>
      <c r="G410" s="311" t="s">
        <v>1306</v>
      </c>
      <c r="H410" s="311">
        <v>11000000</v>
      </c>
    </row>
    <row r="411" spans="1:8" s="285" customFormat="1" ht="11.25">
      <c r="A411" s="228" t="s">
        <v>1546</v>
      </c>
      <c r="B411" s="308" t="s">
        <v>1306</v>
      </c>
      <c r="C411" s="308" t="s">
        <v>1306</v>
      </c>
      <c r="D411" s="308">
        <v>10780000</v>
      </c>
      <c r="E411" s="308">
        <v>220000</v>
      </c>
      <c r="F411" s="308" t="s">
        <v>1306</v>
      </c>
      <c r="G411" s="308" t="s">
        <v>1306</v>
      </c>
      <c r="H411" s="308">
        <v>11000000</v>
      </c>
    </row>
    <row r="412" spans="1:8" s="285" customFormat="1" ht="33.75">
      <c r="A412" s="245" t="s">
        <v>1427</v>
      </c>
      <c r="B412" s="311">
        <v>26700000</v>
      </c>
      <c r="C412" s="311" t="s">
        <v>1306</v>
      </c>
      <c r="D412" s="311">
        <v>500000</v>
      </c>
      <c r="E412" s="311" t="s">
        <v>1306</v>
      </c>
      <c r="F412" s="311" t="s">
        <v>1306</v>
      </c>
      <c r="G412" s="311" t="s">
        <v>1306</v>
      </c>
      <c r="H412" s="311">
        <v>27200000</v>
      </c>
    </row>
    <row r="413" spans="1:8" s="285" customFormat="1" ht="11.25">
      <c r="A413" s="228" t="s">
        <v>1546</v>
      </c>
      <c r="B413" s="308">
        <v>26700000</v>
      </c>
      <c r="C413" s="308" t="s">
        <v>1306</v>
      </c>
      <c r="D413" s="308">
        <v>500000</v>
      </c>
      <c r="E413" s="308" t="s">
        <v>1306</v>
      </c>
      <c r="F413" s="308" t="s">
        <v>1306</v>
      </c>
      <c r="G413" s="308" t="s">
        <v>1306</v>
      </c>
      <c r="H413" s="308">
        <v>27200000</v>
      </c>
    </row>
    <row r="414" spans="1:8" s="285" customFormat="1" ht="11.25">
      <c r="A414" s="245" t="s">
        <v>1541</v>
      </c>
      <c r="B414" s="311" t="s">
        <v>1306</v>
      </c>
      <c r="C414" s="311" t="s">
        <v>1306</v>
      </c>
      <c r="D414" s="311">
        <v>47200000</v>
      </c>
      <c r="E414" s="311">
        <v>7000000</v>
      </c>
      <c r="F414" s="311" t="s">
        <v>1306</v>
      </c>
      <c r="G414" s="311" t="s">
        <v>1306</v>
      </c>
      <c r="H414" s="311">
        <v>54200000</v>
      </c>
    </row>
    <row r="415" spans="1:8" s="285" customFormat="1" ht="11.25">
      <c r="A415" s="245" t="s">
        <v>1542</v>
      </c>
      <c r="B415" s="311" t="s">
        <v>1306</v>
      </c>
      <c r="C415" s="311" t="s">
        <v>1306</v>
      </c>
      <c r="D415" s="311">
        <v>47200000</v>
      </c>
      <c r="E415" s="311">
        <v>7000000</v>
      </c>
      <c r="F415" s="311" t="s">
        <v>1306</v>
      </c>
      <c r="G415" s="311" t="s">
        <v>1306</v>
      </c>
      <c r="H415" s="311">
        <v>54200000</v>
      </c>
    </row>
    <row r="416" spans="1:8" s="285" customFormat="1" ht="45">
      <c r="A416" s="245" t="s">
        <v>1543</v>
      </c>
      <c r="B416" s="311" t="s">
        <v>1306</v>
      </c>
      <c r="C416" s="311" t="s">
        <v>1306</v>
      </c>
      <c r="D416" s="311">
        <v>24500000</v>
      </c>
      <c r="E416" s="311">
        <v>5000000</v>
      </c>
      <c r="F416" s="311" t="s">
        <v>1306</v>
      </c>
      <c r="G416" s="311" t="s">
        <v>1306</v>
      </c>
      <c r="H416" s="311">
        <v>29500000</v>
      </c>
    </row>
    <row r="417" spans="1:8" s="285" customFormat="1" ht="11.25">
      <c r="A417" s="228" t="s">
        <v>1546</v>
      </c>
      <c r="B417" s="308" t="s">
        <v>1306</v>
      </c>
      <c r="C417" s="308" t="s">
        <v>1306</v>
      </c>
      <c r="D417" s="308">
        <v>24500000</v>
      </c>
      <c r="E417" s="308">
        <v>5000000</v>
      </c>
      <c r="F417" s="308" t="s">
        <v>1306</v>
      </c>
      <c r="G417" s="308" t="s">
        <v>1306</v>
      </c>
      <c r="H417" s="308">
        <v>29500000</v>
      </c>
    </row>
    <row r="418" spans="1:8" s="285" customFormat="1" ht="33.75">
      <c r="A418" s="245" t="s">
        <v>1544</v>
      </c>
      <c r="B418" s="311" t="s">
        <v>1306</v>
      </c>
      <c r="C418" s="311" t="s">
        <v>1306</v>
      </c>
      <c r="D418" s="311">
        <v>11200000</v>
      </c>
      <c r="E418" s="311">
        <v>2000000</v>
      </c>
      <c r="F418" s="311" t="s">
        <v>1306</v>
      </c>
      <c r="G418" s="311" t="s">
        <v>1306</v>
      </c>
      <c r="H418" s="311">
        <v>13200000</v>
      </c>
    </row>
    <row r="419" spans="1:8" s="285" customFormat="1" ht="11.25">
      <c r="A419" s="228" t="s">
        <v>1546</v>
      </c>
      <c r="B419" s="308" t="s">
        <v>1306</v>
      </c>
      <c r="C419" s="308" t="s">
        <v>1306</v>
      </c>
      <c r="D419" s="308">
        <v>11200000</v>
      </c>
      <c r="E419" s="308">
        <v>2000000</v>
      </c>
      <c r="F419" s="308" t="s">
        <v>1306</v>
      </c>
      <c r="G419" s="308" t="s">
        <v>1306</v>
      </c>
      <c r="H419" s="308">
        <v>13200000</v>
      </c>
    </row>
    <row r="420" spans="1:8" s="285" customFormat="1" ht="45">
      <c r="A420" s="245" t="s">
        <v>1548</v>
      </c>
      <c r="B420" s="311" t="s">
        <v>1306</v>
      </c>
      <c r="C420" s="311" t="s">
        <v>1306</v>
      </c>
      <c r="D420" s="311">
        <v>11500000</v>
      </c>
      <c r="E420" s="311" t="s">
        <v>1306</v>
      </c>
      <c r="F420" s="311" t="s">
        <v>1306</v>
      </c>
      <c r="G420" s="311" t="s">
        <v>1306</v>
      </c>
      <c r="H420" s="311">
        <v>11500000</v>
      </c>
    </row>
    <row r="421" spans="1:8" s="285" customFormat="1" ht="11.25">
      <c r="A421" s="228" t="s">
        <v>1546</v>
      </c>
      <c r="B421" s="308" t="s">
        <v>1306</v>
      </c>
      <c r="C421" s="308" t="s">
        <v>1306</v>
      </c>
      <c r="D421" s="308">
        <v>11500000</v>
      </c>
      <c r="E421" s="308" t="s">
        <v>1306</v>
      </c>
      <c r="F421" s="308" t="s">
        <v>1306</v>
      </c>
      <c r="G421" s="308" t="s">
        <v>1306</v>
      </c>
      <c r="H421" s="308">
        <v>11500000</v>
      </c>
    </row>
    <row r="422" spans="1:8" s="285" customFormat="1" ht="11.25">
      <c r="A422" s="227" t="s">
        <v>87</v>
      </c>
      <c r="B422" s="307">
        <v>896850</v>
      </c>
      <c r="C422" s="307" t="s">
        <v>1306</v>
      </c>
      <c r="D422" s="307">
        <v>12180</v>
      </c>
      <c r="E422" s="307" t="s">
        <v>1306</v>
      </c>
      <c r="F422" s="307" t="s">
        <v>1306</v>
      </c>
      <c r="G422" s="307" t="s">
        <v>1306</v>
      </c>
      <c r="H422" s="307">
        <v>909030</v>
      </c>
    </row>
    <row r="423" spans="1:8" s="285" customFormat="1" ht="11.25">
      <c r="A423" s="245" t="s">
        <v>88</v>
      </c>
      <c r="B423" s="311">
        <v>896850</v>
      </c>
      <c r="C423" s="311" t="s">
        <v>1306</v>
      </c>
      <c r="D423" s="311">
        <v>12180</v>
      </c>
      <c r="E423" s="311" t="s">
        <v>1306</v>
      </c>
      <c r="F423" s="311" t="s">
        <v>1306</v>
      </c>
      <c r="G423" s="311" t="s">
        <v>1306</v>
      </c>
      <c r="H423" s="311">
        <v>909030</v>
      </c>
    </row>
    <row r="424" spans="1:8" s="285" customFormat="1" ht="11.25">
      <c r="A424" s="245" t="s">
        <v>1422</v>
      </c>
      <c r="B424" s="311">
        <v>896850</v>
      </c>
      <c r="C424" s="311" t="s">
        <v>1306</v>
      </c>
      <c r="D424" s="311">
        <v>12180</v>
      </c>
      <c r="E424" s="311" t="s">
        <v>1306</v>
      </c>
      <c r="F424" s="311" t="s">
        <v>1306</v>
      </c>
      <c r="G424" s="311" t="s">
        <v>1306</v>
      </c>
      <c r="H424" s="311">
        <v>909030</v>
      </c>
    </row>
    <row r="425" spans="1:8" s="285" customFormat="1" ht="11.25">
      <c r="A425" s="245" t="s">
        <v>1423</v>
      </c>
      <c r="B425" s="311">
        <v>896850</v>
      </c>
      <c r="C425" s="311" t="s">
        <v>1306</v>
      </c>
      <c r="D425" s="311">
        <v>12180</v>
      </c>
      <c r="E425" s="311" t="s">
        <v>1306</v>
      </c>
      <c r="F425" s="311" t="s">
        <v>1306</v>
      </c>
      <c r="G425" s="311" t="s">
        <v>1306</v>
      </c>
      <c r="H425" s="311">
        <v>909030</v>
      </c>
    </row>
    <row r="426" spans="1:8" s="285" customFormat="1" ht="33.75">
      <c r="A426" s="245" t="s">
        <v>1549</v>
      </c>
      <c r="B426" s="311">
        <v>896850</v>
      </c>
      <c r="C426" s="311" t="s">
        <v>1306</v>
      </c>
      <c r="D426" s="311">
        <v>12180</v>
      </c>
      <c r="E426" s="311" t="s">
        <v>1306</v>
      </c>
      <c r="F426" s="311" t="s">
        <v>1306</v>
      </c>
      <c r="G426" s="311" t="s">
        <v>1306</v>
      </c>
      <c r="H426" s="311">
        <v>909030</v>
      </c>
    </row>
    <row r="427" spans="1:8" s="285" customFormat="1" ht="11.25">
      <c r="A427" s="228" t="s">
        <v>1416</v>
      </c>
      <c r="B427" s="308">
        <v>896850</v>
      </c>
      <c r="C427" s="308" t="s">
        <v>1306</v>
      </c>
      <c r="D427" s="308">
        <v>12180</v>
      </c>
      <c r="E427" s="308" t="s">
        <v>1306</v>
      </c>
      <c r="F427" s="308" t="s">
        <v>1306</v>
      </c>
      <c r="G427" s="308" t="s">
        <v>1306</v>
      </c>
      <c r="H427" s="308">
        <v>909030</v>
      </c>
    </row>
    <row r="428" spans="1:8" s="285" customFormat="1" ht="11.25">
      <c r="A428" s="227" t="s">
        <v>80</v>
      </c>
      <c r="B428" s="307" t="s">
        <v>1306</v>
      </c>
      <c r="C428" s="307" t="s">
        <v>1306</v>
      </c>
      <c r="D428" s="307">
        <v>18308000</v>
      </c>
      <c r="E428" s="307">
        <v>800000</v>
      </c>
      <c r="F428" s="307" t="s">
        <v>1306</v>
      </c>
      <c r="G428" s="307" t="s">
        <v>1306</v>
      </c>
      <c r="H428" s="307">
        <v>19108000</v>
      </c>
    </row>
    <row r="429" spans="1:8" s="285" customFormat="1" ht="11.25">
      <c r="A429" s="245" t="s">
        <v>696</v>
      </c>
      <c r="B429" s="311" t="s">
        <v>1306</v>
      </c>
      <c r="C429" s="311" t="s">
        <v>1306</v>
      </c>
      <c r="D429" s="311">
        <v>18308000</v>
      </c>
      <c r="E429" s="311">
        <v>800000</v>
      </c>
      <c r="F429" s="311" t="s">
        <v>1306</v>
      </c>
      <c r="G429" s="311" t="s">
        <v>1306</v>
      </c>
      <c r="H429" s="311">
        <v>19108000</v>
      </c>
    </row>
    <row r="430" spans="1:8" s="285" customFormat="1" ht="11.25">
      <c r="A430" s="245" t="s">
        <v>1465</v>
      </c>
      <c r="B430" s="311" t="s">
        <v>1306</v>
      </c>
      <c r="C430" s="311" t="s">
        <v>1306</v>
      </c>
      <c r="D430" s="311">
        <v>18308000</v>
      </c>
      <c r="E430" s="311">
        <v>800000</v>
      </c>
      <c r="F430" s="311" t="s">
        <v>1306</v>
      </c>
      <c r="G430" s="311" t="s">
        <v>1306</v>
      </c>
      <c r="H430" s="311">
        <v>19108000</v>
      </c>
    </row>
    <row r="431" spans="1:8" s="285" customFormat="1" ht="11.25">
      <c r="A431" s="245" t="s">
        <v>1550</v>
      </c>
      <c r="B431" s="311" t="s">
        <v>1306</v>
      </c>
      <c r="C431" s="311" t="s">
        <v>1306</v>
      </c>
      <c r="D431" s="311">
        <v>18308000</v>
      </c>
      <c r="E431" s="311">
        <v>800000</v>
      </c>
      <c r="F431" s="311" t="s">
        <v>1306</v>
      </c>
      <c r="G431" s="311" t="s">
        <v>1306</v>
      </c>
      <c r="H431" s="311">
        <v>19108000</v>
      </c>
    </row>
    <row r="432" spans="1:8" s="285" customFormat="1" ht="33.75">
      <c r="A432" s="245" t="s">
        <v>1551</v>
      </c>
      <c r="B432" s="311" t="s">
        <v>1306</v>
      </c>
      <c r="C432" s="311" t="s">
        <v>1306</v>
      </c>
      <c r="D432" s="311">
        <v>10104000</v>
      </c>
      <c r="E432" s="311" t="s">
        <v>1306</v>
      </c>
      <c r="F432" s="311" t="s">
        <v>1306</v>
      </c>
      <c r="G432" s="311" t="s">
        <v>1306</v>
      </c>
      <c r="H432" s="311">
        <v>10104000</v>
      </c>
    </row>
    <row r="433" spans="1:8" s="285" customFormat="1" ht="11.25">
      <c r="A433" s="228" t="s">
        <v>1552</v>
      </c>
      <c r="B433" s="308" t="s">
        <v>1306</v>
      </c>
      <c r="C433" s="308" t="s">
        <v>1306</v>
      </c>
      <c r="D433" s="308">
        <v>10104000</v>
      </c>
      <c r="E433" s="308" t="s">
        <v>1306</v>
      </c>
      <c r="F433" s="308" t="s">
        <v>1306</v>
      </c>
      <c r="G433" s="308" t="s">
        <v>1306</v>
      </c>
      <c r="H433" s="308">
        <v>10104000</v>
      </c>
    </row>
    <row r="434" spans="1:8" s="285" customFormat="1" ht="33.75">
      <c r="A434" s="245" t="s">
        <v>1553</v>
      </c>
      <c r="B434" s="311" t="s">
        <v>1306</v>
      </c>
      <c r="C434" s="311" t="s">
        <v>1306</v>
      </c>
      <c r="D434" s="311">
        <v>8204000</v>
      </c>
      <c r="E434" s="311">
        <v>800000</v>
      </c>
      <c r="F434" s="311" t="s">
        <v>1306</v>
      </c>
      <c r="G434" s="311" t="s">
        <v>1306</v>
      </c>
      <c r="H434" s="311">
        <v>9004000</v>
      </c>
    </row>
    <row r="435" spans="1:8" s="285" customFormat="1" ht="11.25">
      <c r="A435" s="228" t="s">
        <v>1552</v>
      </c>
      <c r="B435" s="308" t="s">
        <v>1306</v>
      </c>
      <c r="C435" s="308" t="s">
        <v>1306</v>
      </c>
      <c r="D435" s="308">
        <v>8204000</v>
      </c>
      <c r="E435" s="308">
        <v>800000</v>
      </c>
      <c r="F435" s="308" t="s">
        <v>1306</v>
      </c>
      <c r="G435" s="308" t="s">
        <v>1306</v>
      </c>
      <c r="H435" s="308">
        <v>9004000</v>
      </c>
    </row>
    <row r="436" spans="1:8" s="285" customFormat="1" ht="11.25">
      <c r="A436" s="227" t="s">
        <v>81</v>
      </c>
      <c r="B436" s="307" t="s">
        <v>1306</v>
      </c>
      <c r="C436" s="307" t="s">
        <v>1306</v>
      </c>
      <c r="D436" s="307">
        <v>4400910</v>
      </c>
      <c r="E436" s="307">
        <v>45818022</v>
      </c>
      <c r="F436" s="307" t="s">
        <v>1306</v>
      </c>
      <c r="G436" s="307" t="s">
        <v>1306</v>
      </c>
      <c r="H436" s="307">
        <v>50218932</v>
      </c>
    </row>
    <row r="437" spans="1:8" s="285" customFormat="1" ht="11.25">
      <c r="A437" s="245" t="s">
        <v>696</v>
      </c>
      <c r="B437" s="311" t="s">
        <v>1306</v>
      </c>
      <c r="C437" s="311" t="s">
        <v>1306</v>
      </c>
      <c r="D437" s="311">
        <v>180000</v>
      </c>
      <c r="E437" s="311">
        <v>13991000</v>
      </c>
      <c r="F437" s="311" t="s">
        <v>1306</v>
      </c>
      <c r="G437" s="311" t="s">
        <v>1306</v>
      </c>
      <c r="H437" s="311">
        <v>14171000</v>
      </c>
    </row>
    <row r="438" spans="1:8" s="285" customFormat="1" ht="11.25">
      <c r="A438" s="245" t="s">
        <v>1442</v>
      </c>
      <c r="B438" s="311" t="s">
        <v>1306</v>
      </c>
      <c r="C438" s="311" t="s">
        <v>1306</v>
      </c>
      <c r="D438" s="311">
        <v>180000</v>
      </c>
      <c r="E438" s="311">
        <v>13991000</v>
      </c>
      <c r="F438" s="311" t="s">
        <v>1306</v>
      </c>
      <c r="G438" s="311" t="s">
        <v>1306</v>
      </c>
      <c r="H438" s="311">
        <v>14171000</v>
      </c>
    </row>
    <row r="439" spans="1:8" s="285" customFormat="1" ht="11.25">
      <c r="A439" s="245" t="s">
        <v>1536</v>
      </c>
      <c r="B439" s="311" t="s">
        <v>1306</v>
      </c>
      <c r="C439" s="311" t="s">
        <v>1306</v>
      </c>
      <c r="D439" s="311">
        <v>180000</v>
      </c>
      <c r="E439" s="311">
        <v>13991000</v>
      </c>
      <c r="F439" s="311" t="s">
        <v>1306</v>
      </c>
      <c r="G439" s="311" t="s">
        <v>1306</v>
      </c>
      <c r="H439" s="311">
        <v>14171000</v>
      </c>
    </row>
    <row r="440" spans="1:8" s="285" customFormat="1" ht="33.75">
      <c r="A440" s="245" t="s">
        <v>1554</v>
      </c>
      <c r="B440" s="311" t="s">
        <v>1306</v>
      </c>
      <c r="C440" s="311" t="s">
        <v>1306</v>
      </c>
      <c r="D440" s="311" t="s">
        <v>1306</v>
      </c>
      <c r="E440" s="311">
        <v>13991000</v>
      </c>
      <c r="F440" s="311" t="s">
        <v>1306</v>
      </c>
      <c r="G440" s="311" t="s">
        <v>1306</v>
      </c>
      <c r="H440" s="311">
        <v>13991000</v>
      </c>
    </row>
    <row r="441" spans="1:8" s="285" customFormat="1" ht="11.25">
      <c r="A441" s="228" t="s">
        <v>1416</v>
      </c>
      <c r="B441" s="308" t="s">
        <v>1306</v>
      </c>
      <c r="C441" s="308" t="s">
        <v>1306</v>
      </c>
      <c r="D441" s="308" t="s">
        <v>1306</v>
      </c>
      <c r="E441" s="308">
        <v>491000</v>
      </c>
      <c r="F441" s="308" t="s">
        <v>1306</v>
      </c>
      <c r="G441" s="308" t="s">
        <v>1306</v>
      </c>
      <c r="H441" s="308">
        <v>491000</v>
      </c>
    </row>
    <row r="442" spans="1:8" s="285" customFormat="1" ht="11.25">
      <c r="A442" s="228" t="s">
        <v>1433</v>
      </c>
      <c r="B442" s="308" t="s">
        <v>1306</v>
      </c>
      <c r="C442" s="308" t="s">
        <v>1306</v>
      </c>
      <c r="D442" s="308" t="s">
        <v>1306</v>
      </c>
      <c r="E442" s="308">
        <v>10000000</v>
      </c>
      <c r="F442" s="308" t="s">
        <v>1306</v>
      </c>
      <c r="G442" s="308" t="s">
        <v>1306</v>
      </c>
      <c r="H442" s="308">
        <v>10000000</v>
      </c>
    </row>
    <row r="443" spans="1:8" s="285" customFormat="1" ht="11.25">
      <c r="A443" s="228" t="s">
        <v>1555</v>
      </c>
      <c r="B443" s="308" t="s">
        <v>1306</v>
      </c>
      <c r="C443" s="308" t="s">
        <v>1306</v>
      </c>
      <c r="D443" s="308" t="s">
        <v>1306</v>
      </c>
      <c r="E443" s="308">
        <v>3500000</v>
      </c>
      <c r="F443" s="308" t="s">
        <v>1306</v>
      </c>
      <c r="G443" s="308" t="s">
        <v>1306</v>
      </c>
      <c r="H443" s="308">
        <v>3500000</v>
      </c>
    </row>
    <row r="444" spans="1:8" s="285" customFormat="1" ht="33.75">
      <c r="A444" s="245" t="s">
        <v>1556</v>
      </c>
      <c r="B444" s="311" t="s">
        <v>1306</v>
      </c>
      <c r="C444" s="311" t="s">
        <v>1306</v>
      </c>
      <c r="D444" s="311">
        <v>75000</v>
      </c>
      <c r="E444" s="311" t="s">
        <v>1306</v>
      </c>
      <c r="F444" s="311" t="s">
        <v>1306</v>
      </c>
      <c r="G444" s="311" t="s">
        <v>1306</v>
      </c>
      <c r="H444" s="311">
        <v>75000</v>
      </c>
    </row>
    <row r="445" spans="1:8" s="285" customFormat="1" ht="11.25">
      <c r="A445" s="228" t="s">
        <v>1416</v>
      </c>
      <c r="B445" s="308" t="s">
        <v>1306</v>
      </c>
      <c r="C445" s="308" t="s">
        <v>1306</v>
      </c>
      <c r="D445" s="308">
        <v>75000</v>
      </c>
      <c r="E445" s="308" t="s">
        <v>1306</v>
      </c>
      <c r="F445" s="308" t="s">
        <v>1306</v>
      </c>
      <c r="G445" s="308" t="s">
        <v>1306</v>
      </c>
      <c r="H445" s="308">
        <v>75000</v>
      </c>
    </row>
    <row r="446" spans="1:8" s="285" customFormat="1" ht="33.75">
      <c r="A446" s="245" t="s">
        <v>1557</v>
      </c>
      <c r="B446" s="311" t="s">
        <v>1306</v>
      </c>
      <c r="C446" s="311" t="s">
        <v>1306</v>
      </c>
      <c r="D446" s="311">
        <v>105000</v>
      </c>
      <c r="E446" s="311" t="s">
        <v>1306</v>
      </c>
      <c r="F446" s="311" t="s">
        <v>1306</v>
      </c>
      <c r="G446" s="311" t="s">
        <v>1306</v>
      </c>
      <c r="H446" s="311">
        <v>105000</v>
      </c>
    </row>
    <row r="447" spans="1:8" s="285" customFormat="1" ht="11.25">
      <c r="A447" s="228" t="s">
        <v>1416</v>
      </c>
      <c r="B447" s="308" t="s">
        <v>1306</v>
      </c>
      <c r="C447" s="308" t="s">
        <v>1306</v>
      </c>
      <c r="D447" s="308">
        <v>105000</v>
      </c>
      <c r="E447" s="308" t="s">
        <v>1306</v>
      </c>
      <c r="F447" s="308" t="s">
        <v>1306</v>
      </c>
      <c r="G447" s="308" t="s">
        <v>1306</v>
      </c>
      <c r="H447" s="308">
        <v>105000</v>
      </c>
    </row>
    <row r="448" spans="1:8" s="285" customFormat="1" ht="11.25">
      <c r="A448" s="245" t="s">
        <v>88</v>
      </c>
      <c r="B448" s="311" t="s">
        <v>1306</v>
      </c>
      <c r="C448" s="311" t="s">
        <v>1306</v>
      </c>
      <c r="D448" s="311">
        <v>4220910</v>
      </c>
      <c r="E448" s="311">
        <v>31827022</v>
      </c>
      <c r="F448" s="311" t="s">
        <v>1306</v>
      </c>
      <c r="G448" s="311" t="s">
        <v>1306</v>
      </c>
      <c r="H448" s="311">
        <v>36047932</v>
      </c>
    </row>
    <row r="449" spans="1:8" s="285" customFormat="1" ht="11.25">
      <c r="A449" s="245" t="s">
        <v>1422</v>
      </c>
      <c r="B449" s="311" t="s">
        <v>1306</v>
      </c>
      <c r="C449" s="311" t="s">
        <v>1306</v>
      </c>
      <c r="D449" s="311">
        <v>2104810</v>
      </c>
      <c r="E449" s="311">
        <v>72000</v>
      </c>
      <c r="F449" s="311" t="s">
        <v>1306</v>
      </c>
      <c r="G449" s="311" t="s">
        <v>1306</v>
      </c>
      <c r="H449" s="311">
        <v>2176810</v>
      </c>
    </row>
    <row r="450" spans="1:8" s="285" customFormat="1" ht="11.25">
      <c r="A450" s="245" t="s">
        <v>1423</v>
      </c>
      <c r="B450" s="311" t="s">
        <v>1306</v>
      </c>
      <c r="C450" s="311" t="s">
        <v>1306</v>
      </c>
      <c r="D450" s="311">
        <v>2104810</v>
      </c>
      <c r="E450" s="311">
        <v>72000</v>
      </c>
      <c r="F450" s="311" t="s">
        <v>1306</v>
      </c>
      <c r="G450" s="311" t="s">
        <v>1306</v>
      </c>
      <c r="H450" s="311">
        <v>2176810</v>
      </c>
    </row>
    <row r="451" spans="1:8" s="285" customFormat="1" ht="33.75">
      <c r="A451" s="245" t="s">
        <v>1558</v>
      </c>
      <c r="B451" s="311" t="s">
        <v>1306</v>
      </c>
      <c r="C451" s="311" t="s">
        <v>1306</v>
      </c>
      <c r="D451" s="311">
        <v>115000</v>
      </c>
      <c r="E451" s="311">
        <v>25000</v>
      </c>
      <c r="F451" s="311" t="s">
        <v>1306</v>
      </c>
      <c r="G451" s="311" t="s">
        <v>1306</v>
      </c>
      <c r="H451" s="311">
        <v>140000</v>
      </c>
    </row>
    <row r="452" spans="1:8" s="285" customFormat="1" ht="11.25">
      <c r="A452" s="228" t="s">
        <v>1416</v>
      </c>
      <c r="B452" s="308" t="s">
        <v>1306</v>
      </c>
      <c r="C452" s="308" t="s">
        <v>1306</v>
      </c>
      <c r="D452" s="308">
        <v>90000</v>
      </c>
      <c r="E452" s="308" t="s">
        <v>1306</v>
      </c>
      <c r="F452" s="308" t="s">
        <v>1306</v>
      </c>
      <c r="G452" s="308" t="s">
        <v>1306</v>
      </c>
      <c r="H452" s="308">
        <v>90000</v>
      </c>
    </row>
    <row r="453" spans="1:8" s="285" customFormat="1" ht="11.25">
      <c r="A453" s="228" t="s">
        <v>1434</v>
      </c>
      <c r="B453" s="308" t="s">
        <v>1306</v>
      </c>
      <c r="C453" s="308" t="s">
        <v>1306</v>
      </c>
      <c r="D453" s="308">
        <v>25000</v>
      </c>
      <c r="E453" s="308">
        <v>25000</v>
      </c>
      <c r="F453" s="308" t="s">
        <v>1306</v>
      </c>
      <c r="G453" s="308" t="s">
        <v>1306</v>
      </c>
      <c r="H453" s="308">
        <v>50000</v>
      </c>
    </row>
    <row r="454" spans="1:8" s="285" customFormat="1" ht="33.75">
      <c r="A454" s="245" t="s">
        <v>1559</v>
      </c>
      <c r="B454" s="311" t="s">
        <v>1306</v>
      </c>
      <c r="C454" s="311" t="s">
        <v>1306</v>
      </c>
      <c r="D454" s="311">
        <v>310750</v>
      </c>
      <c r="E454" s="311">
        <v>1000</v>
      </c>
      <c r="F454" s="311" t="s">
        <v>1306</v>
      </c>
      <c r="G454" s="311" t="s">
        <v>1306</v>
      </c>
      <c r="H454" s="311">
        <v>311750</v>
      </c>
    </row>
    <row r="455" spans="1:8" s="285" customFormat="1" ht="11.25">
      <c r="A455" s="228" t="s">
        <v>1416</v>
      </c>
      <c r="B455" s="308" t="s">
        <v>1306</v>
      </c>
      <c r="C455" s="308" t="s">
        <v>1306</v>
      </c>
      <c r="D455" s="308">
        <v>136150</v>
      </c>
      <c r="E455" s="308" t="s">
        <v>1306</v>
      </c>
      <c r="F455" s="308" t="s">
        <v>1306</v>
      </c>
      <c r="G455" s="308" t="s">
        <v>1306</v>
      </c>
      <c r="H455" s="308">
        <v>136150</v>
      </c>
    </row>
    <row r="456" spans="1:8" s="285" customFormat="1" ht="11.25">
      <c r="A456" s="228" t="s">
        <v>1434</v>
      </c>
      <c r="B456" s="308" t="s">
        <v>1306</v>
      </c>
      <c r="C456" s="308" t="s">
        <v>1306</v>
      </c>
      <c r="D456" s="308">
        <v>174600</v>
      </c>
      <c r="E456" s="308">
        <v>1000</v>
      </c>
      <c r="F456" s="308" t="s">
        <v>1306</v>
      </c>
      <c r="G456" s="308" t="s">
        <v>1306</v>
      </c>
      <c r="H456" s="308">
        <v>175600</v>
      </c>
    </row>
    <row r="457" spans="1:8" s="285" customFormat="1" ht="33.75">
      <c r="A457" s="245" t="s">
        <v>1560</v>
      </c>
      <c r="B457" s="311" t="s">
        <v>1306</v>
      </c>
      <c r="C457" s="311" t="s">
        <v>1306</v>
      </c>
      <c r="D457" s="311">
        <v>1642060</v>
      </c>
      <c r="E457" s="311">
        <v>30000</v>
      </c>
      <c r="F457" s="311" t="s">
        <v>1306</v>
      </c>
      <c r="G457" s="311" t="s">
        <v>1306</v>
      </c>
      <c r="H457" s="311">
        <v>1672060</v>
      </c>
    </row>
    <row r="458" spans="1:8" s="285" customFormat="1" ht="11.25">
      <c r="A458" s="228" t="s">
        <v>1416</v>
      </c>
      <c r="B458" s="308" t="s">
        <v>1306</v>
      </c>
      <c r="C458" s="308" t="s">
        <v>1306</v>
      </c>
      <c r="D458" s="308">
        <v>70800</v>
      </c>
      <c r="E458" s="308" t="s">
        <v>1306</v>
      </c>
      <c r="F458" s="308" t="s">
        <v>1306</v>
      </c>
      <c r="G458" s="308" t="s">
        <v>1306</v>
      </c>
      <c r="H458" s="308">
        <v>70800</v>
      </c>
    </row>
    <row r="459" spans="1:8" s="285" customFormat="1" ht="11.25">
      <c r="A459" s="228" t="s">
        <v>1434</v>
      </c>
      <c r="B459" s="308" t="s">
        <v>1306</v>
      </c>
      <c r="C459" s="308" t="s">
        <v>1306</v>
      </c>
      <c r="D459" s="308">
        <v>1571260</v>
      </c>
      <c r="E459" s="308">
        <v>30000</v>
      </c>
      <c r="F459" s="308" t="s">
        <v>1306</v>
      </c>
      <c r="G459" s="308" t="s">
        <v>1306</v>
      </c>
      <c r="H459" s="308">
        <v>1601260</v>
      </c>
    </row>
    <row r="460" spans="1:8" s="285" customFormat="1" ht="33.75">
      <c r="A460" s="245" t="s">
        <v>1561</v>
      </c>
      <c r="B460" s="311" t="s">
        <v>1306</v>
      </c>
      <c r="C460" s="311" t="s">
        <v>1306</v>
      </c>
      <c r="D460" s="311">
        <v>37000</v>
      </c>
      <c r="E460" s="311">
        <v>16000</v>
      </c>
      <c r="F460" s="311" t="s">
        <v>1306</v>
      </c>
      <c r="G460" s="311" t="s">
        <v>1306</v>
      </c>
      <c r="H460" s="311">
        <v>53000</v>
      </c>
    </row>
    <row r="461" spans="1:8" s="285" customFormat="1" ht="11.25">
      <c r="A461" s="228" t="s">
        <v>1434</v>
      </c>
      <c r="B461" s="308" t="s">
        <v>1306</v>
      </c>
      <c r="C461" s="308" t="s">
        <v>1306</v>
      </c>
      <c r="D461" s="308">
        <v>37000</v>
      </c>
      <c r="E461" s="308">
        <v>16000</v>
      </c>
      <c r="F461" s="308" t="s">
        <v>1306</v>
      </c>
      <c r="G461" s="308" t="s">
        <v>1306</v>
      </c>
      <c r="H461" s="308">
        <v>53000</v>
      </c>
    </row>
    <row r="462" spans="1:8" s="285" customFormat="1" ht="11.25">
      <c r="A462" s="245" t="s">
        <v>1562</v>
      </c>
      <c r="B462" s="311" t="s">
        <v>1306</v>
      </c>
      <c r="C462" s="311" t="s">
        <v>1306</v>
      </c>
      <c r="D462" s="311">
        <v>2116100</v>
      </c>
      <c r="E462" s="311">
        <v>31755022</v>
      </c>
      <c r="F462" s="311" t="s">
        <v>1306</v>
      </c>
      <c r="G462" s="311" t="s">
        <v>1306</v>
      </c>
      <c r="H462" s="311">
        <v>33871122</v>
      </c>
    </row>
    <row r="463" spans="1:8" s="285" customFormat="1" ht="11.25">
      <c r="A463" s="245" t="s">
        <v>1563</v>
      </c>
      <c r="B463" s="311" t="s">
        <v>1306</v>
      </c>
      <c r="C463" s="311" t="s">
        <v>1306</v>
      </c>
      <c r="D463" s="311">
        <v>416100</v>
      </c>
      <c r="E463" s="311">
        <v>31755022</v>
      </c>
      <c r="F463" s="311" t="s">
        <v>1306</v>
      </c>
      <c r="G463" s="311" t="s">
        <v>1306</v>
      </c>
      <c r="H463" s="311">
        <v>32171122</v>
      </c>
    </row>
    <row r="464" spans="1:8" s="285" customFormat="1" ht="45">
      <c r="A464" s="245" t="s">
        <v>1564</v>
      </c>
      <c r="B464" s="311" t="s">
        <v>1306</v>
      </c>
      <c r="C464" s="311" t="s">
        <v>1306</v>
      </c>
      <c r="D464" s="311">
        <v>416100</v>
      </c>
      <c r="E464" s="311">
        <v>31755022</v>
      </c>
      <c r="F464" s="311" t="s">
        <v>1306</v>
      </c>
      <c r="G464" s="311" t="s">
        <v>1306</v>
      </c>
      <c r="H464" s="311">
        <v>32171122</v>
      </c>
    </row>
    <row r="465" spans="1:8" s="285" customFormat="1" ht="11.25">
      <c r="A465" s="228" t="s">
        <v>1416</v>
      </c>
      <c r="B465" s="308" t="s">
        <v>1306</v>
      </c>
      <c r="C465" s="308" t="s">
        <v>1306</v>
      </c>
      <c r="D465" s="308">
        <v>116100</v>
      </c>
      <c r="E465" s="308">
        <v>1720000</v>
      </c>
      <c r="F465" s="308" t="s">
        <v>1306</v>
      </c>
      <c r="G465" s="308" t="s">
        <v>1306</v>
      </c>
      <c r="H465" s="308">
        <v>1836100</v>
      </c>
    </row>
    <row r="466" spans="1:8" s="285" customFormat="1" ht="11.25">
      <c r="A466" s="228" t="s">
        <v>1433</v>
      </c>
      <c r="B466" s="308" t="s">
        <v>1306</v>
      </c>
      <c r="C466" s="308" t="s">
        <v>1306</v>
      </c>
      <c r="D466" s="308" t="s">
        <v>1306</v>
      </c>
      <c r="E466" s="308">
        <v>1000</v>
      </c>
      <c r="F466" s="308" t="s">
        <v>1306</v>
      </c>
      <c r="G466" s="308" t="s">
        <v>1306</v>
      </c>
      <c r="H466" s="308">
        <v>1000</v>
      </c>
    </row>
    <row r="467" spans="1:8" s="285" customFormat="1" ht="11.25">
      <c r="A467" s="228" t="s">
        <v>1565</v>
      </c>
      <c r="B467" s="308" t="s">
        <v>1306</v>
      </c>
      <c r="C467" s="308" t="s">
        <v>1306</v>
      </c>
      <c r="D467" s="308" t="s">
        <v>1306</v>
      </c>
      <c r="E467" s="308">
        <v>30034022</v>
      </c>
      <c r="F467" s="308" t="s">
        <v>1306</v>
      </c>
      <c r="G467" s="308" t="s">
        <v>1306</v>
      </c>
      <c r="H467" s="308">
        <v>30034022</v>
      </c>
    </row>
    <row r="468" spans="1:8" s="285" customFormat="1" ht="11.25">
      <c r="A468" s="228" t="s">
        <v>1434</v>
      </c>
      <c r="B468" s="308" t="s">
        <v>1306</v>
      </c>
      <c r="C468" s="308" t="s">
        <v>1306</v>
      </c>
      <c r="D468" s="308">
        <v>300000</v>
      </c>
      <c r="E468" s="308" t="s">
        <v>1306</v>
      </c>
      <c r="F468" s="308" t="s">
        <v>1306</v>
      </c>
      <c r="G468" s="308" t="s">
        <v>1306</v>
      </c>
      <c r="H468" s="308">
        <v>300000</v>
      </c>
    </row>
    <row r="469" spans="1:8" s="285" customFormat="1" ht="11.25">
      <c r="A469" s="245" t="s">
        <v>1443</v>
      </c>
      <c r="B469" s="311" t="s">
        <v>1306</v>
      </c>
      <c r="C469" s="311" t="s">
        <v>1306</v>
      </c>
      <c r="D469" s="311">
        <v>1700000</v>
      </c>
      <c r="E469" s="311" t="s">
        <v>1306</v>
      </c>
      <c r="F469" s="311" t="s">
        <v>1306</v>
      </c>
      <c r="G469" s="311" t="s">
        <v>1306</v>
      </c>
      <c r="H469" s="311">
        <v>1700000</v>
      </c>
    </row>
    <row r="470" spans="1:8" s="285" customFormat="1" ht="45">
      <c r="A470" s="245" t="s">
        <v>1566</v>
      </c>
      <c r="B470" s="311" t="s">
        <v>1306</v>
      </c>
      <c r="C470" s="311" t="s">
        <v>1306</v>
      </c>
      <c r="D470" s="311">
        <v>1700000</v>
      </c>
      <c r="E470" s="311" t="s">
        <v>1306</v>
      </c>
      <c r="F470" s="311" t="s">
        <v>1306</v>
      </c>
      <c r="G470" s="311" t="s">
        <v>1306</v>
      </c>
      <c r="H470" s="311">
        <v>1700000</v>
      </c>
    </row>
    <row r="471" spans="1:8" s="285" customFormat="1" ht="11.25">
      <c r="A471" s="228" t="s">
        <v>1433</v>
      </c>
      <c r="B471" s="308" t="s">
        <v>1306</v>
      </c>
      <c r="C471" s="308" t="s">
        <v>1306</v>
      </c>
      <c r="D471" s="308">
        <v>1700000</v>
      </c>
      <c r="E471" s="308" t="s">
        <v>1306</v>
      </c>
      <c r="F471" s="308" t="s">
        <v>1306</v>
      </c>
      <c r="G471" s="308" t="s">
        <v>1306</v>
      </c>
      <c r="H471" s="308">
        <v>1700000</v>
      </c>
    </row>
    <row r="472" spans="1:8" s="285" customFormat="1" ht="22.5">
      <c r="A472" s="227" t="s">
        <v>82</v>
      </c>
      <c r="B472" s="307">
        <v>12685596</v>
      </c>
      <c r="C472" s="307" t="s">
        <v>1306</v>
      </c>
      <c r="D472" s="307">
        <v>12665960</v>
      </c>
      <c r="E472" s="307">
        <v>1618136</v>
      </c>
      <c r="F472" s="307" t="s">
        <v>1306</v>
      </c>
      <c r="G472" s="307" t="s">
        <v>1306</v>
      </c>
      <c r="H472" s="307">
        <v>26969692</v>
      </c>
    </row>
    <row r="473" spans="1:8" s="285" customFormat="1" ht="22.5">
      <c r="A473" s="227" t="s">
        <v>0</v>
      </c>
      <c r="B473" s="307">
        <v>4412800</v>
      </c>
      <c r="C473" s="307" t="s">
        <v>1306</v>
      </c>
      <c r="D473" s="307">
        <v>1995800</v>
      </c>
      <c r="E473" s="307">
        <v>70000</v>
      </c>
      <c r="F473" s="307" t="s">
        <v>1306</v>
      </c>
      <c r="G473" s="307" t="s">
        <v>1306</v>
      </c>
      <c r="H473" s="307">
        <v>6478600</v>
      </c>
    </row>
    <row r="474" spans="1:8" s="285" customFormat="1" ht="11.25">
      <c r="A474" s="245" t="s">
        <v>1</v>
      </c>
      <c r="B474" s="311">
        <v>4412800</v>
      </c>
      <c r="C474" s="311" t="s">
        <v>1306</v>
      </c>
      <c r="D474" s="311">
        <v>1995800</v>
      </c>
      <c r="E474" s="311">
        <v>70000</v>
      </c>
      <c r="F474" s="311" t="s">
        <v>1306</v>
      </c>
      <c r="G474" s="311" t="s">
        <v>1306</v>
      </c>
      <c r="H474" s="311">
        <v>6478600</v>
      </c>
    </row>
    <row r="475" spans="1:8" s="285" customFormat="1" ht="11.25">
      <c r="A475" s="245" t="s">
        <v>1422</v>
      </c>
      <c r="B475" s="311">
        <v>4412800</v>
      </c>
      <c r="C475" s="311" t="s">
        <v>1306</v>
      </c>
      <c r="D475" s="311">
        <v>1995800</v>
      </c>
      <c r="E475" s="311">
        <v>70000</v>
      </c>
      <c r="F475" s="311" t="s">
        <v>1306</v>
      </c>
      <c r="G475" s="311" t="s">
        <v>1306</v>
      </c>
      <c r="H475" s="311">
        <v>6478600</v>
      </c>
    </row>
    <row r="476" spans="1:8" s="285" customFormat="1" ht="11.25">
      <c r="A476" s="245" t="s">
        <v>1423</v>
      </c>
      <c r="B476" s="311">
        <v>4412800</v>
      </c>
      <c r="C476" s="311" t="s">
        <v>1306</v>
      </c>
      <c r="D476" s="311">
        <v>1995800</v>
      </c>
      <c r="E476" s="311">
        <v>70000</v>
      </c>
      <c r="F476" s="311" t="s">
        <v>1306</v>
      </c>
      <c r="G476" s="311" t="s">
        <v>1306</v>
      </c>
      <c r="H476" s="311">
        <v>6478600</v>
      </c>
    </row>
    <row r="477" spans="1:8" s="285" customFormat="1" ht="45">
      <c r="A477" s="245" t="s">
        <v>1424</v>
      </c>
      <c r="B477" s="311" t="s">
        <v>1306</v>
      </c>
      <c r="C477" s="311" t="s">
        <v>1306</v>
      </c>
      <c r="D477" s="311">
        <v>508000</v>
      </c>
      <c r="E477" s="311" t="s">
        <v>1306</v>
      </c>
      <c r="F477" s="311" t="s">
        <v>1306</v>
      </c>
      <c r="G477" s="311" t="s">
        <v>1306</v>
      </c>
      <c r="H477" s="311">
        <v>508000</v>
      </c>
    </row>
    <row r="478" spans="1:8" s="285" customFormat="1" ht="11.25">
      <c r="A478" s="228" t="s">
        <v>1416</v>
      </c>
      <c r="B478" s="308" t="s">
        <v>1306</v>
      </c>
      <c r="C478" s="308" t="s">
        <v>1306</v>
      </c>
      <c r="D478" s="308">
        <v>508000</v>
      </c>
      <c r="E478" s="308" t="s">
        <v>1306</v>
      </c>
      <c r="F478" s="308" t="s">
        <v>1306</v>
      </c>
      <c r="G478" s="308" t="s">
        <v>1306</v>
      </c>
      <c r="H478" s="308">
        <v>508000</v>
      </c>
    </row>
    <row r="479" spans="1:8" s="285" customFormat="1" ht="45">
      <c r="A479" s="245" t="s">
        <v>1425</v>
      </c>
      <c r="B479" s="311" t="s">
        <v>1306</v>
      </c>
      <c r="C479" s="311" t="s">
        <v>1306</v>
      </c>
      <c r="D479" s="311">
        <v>705000</v>
      </c>
      <c r="E479" s="311" t="s">
        <v>1306</v>
      </c>
      <c r="F479" s="311" t="s">
        <v>1306</v>
      </c>
      <c r="G479" s="311" t="s">
        <v>1306</v>
      </c>
      <c r="H479" s="311">
        <v>705000</v>
      </c>
    </row>
    <row r="480" spans="1:8" s="285" customFormat="1" ht="11.25">
      <c r="A480" s="228" t="s">
        <v>1416</v>
      </c>
      <c r="B480" s="308" t="s">
        <v>1306</v>
      </c>
      <c r="C480" s="308" t="s">
        <v>1306</v>
      </c>
      <c r="D480" s="308">
        <v>705000</v>
      </c>
      <c r="E480" s="308" t="s">
        <v>1306</v>
      </c>
      <c r="F480" s="308" t="s">
        <v>1306</v>
      </c>
      <c r="G480" s="308" t="s">
        <v>1306</v>
      </c>
      <c r="H480" s="308">
        <v>705000</v>
      </c>
    </row>
    <row r="481" spans="1:8" s="285" customFormat="1" ht="33.75">
      <c r="A481" s="245" t="s">
        <v>1426</v>
      </c>
      <c r="B481" s="311" t="s">
        <v>1306</v>
      </c>
      <c r="C481" s="311" t="s">
        <v>1306</v>
      </c>
      <c r="D481" s="311">
        <v>451400</v>
      </c>
      <c r="E481" s="311">
        <v>55000</v>
      </c>
      <c r="F481" s="311" t="s">
        <v>1306</v>
      </c>
      <c r="G481" s="311" t="s">
        <v>1306</v>
      </c>
      <c r="H481" s="311">
        <v>506400</v>
      </c>
    </row>
    <row r="482" spans="1:8" s="285" customFormat="1" ht="11.25">
      <c r="A482" s="228" t="s">
        <v>1416</v>
      </c>
      <c r="B482" s="308" t="s">
        <v>1306</v>
      </c>
      <c r="C482" s="308" t="s">
        <v>1306</v>
      </c>
      <c r="D482" s="308">
        <v>451400</v>
      </c>
      <c r="E482" s="308">
        <v>55000</v>
      </c>
      <c r="F482" s="308" t="s">
        <v>1306</v>
      </c>
      <c r="G482" s="308" t="s">
        <v>1306</v>
      </c>
      <c r="H482" s="308">
        <v>506400</v>
      </c>
    </row>
    <row r="483" spans="1:8" s="285" customFormat="1" ht="33.75">
      <c r="A483" s="245" t="s">
        <v>1427</v>
      </c>
      <c r="B483" s="311">
        <v>4000000</v>
      </c>
      <c r="C483" s="311" t="s">
        <v>1306</v>
      </c>
      <c r="D483" s="311">
        <v>198500</v>
      </c>
      <c r="E483" s="311" t="s">
        <v>1306</v>
      </c>
      <c r="F483" s="311" t="s">
        <v>1306</v>
      </c>
      <c r="G483" s="311" t="s">
        <v>1306</v>
      </c>
      <c r="H483" s="311">
        <v>4198500</v>
      </c>
    </row>
    <row r="484" spans="1:8" s="285" customFormat="1" ht="11.25">
      <c r="A484" s="228" t="s">
        <v>1416</v>
      </c>
      <c r="B484" s="308">
        <v>4000000</v>
      </c>
      <c r="C484" s="308" t="s">
        <v>1306</v>
      </c>
      <c r="D484" s="308">
        <v>198500</v>
      </c>
      <c r="E484" s="308" t="s">
        <v>1306</v>
      </c>
      <c r="F484" s="308" t="s">
        <v>1306</v>
      </c>
      <c r="G484" s="308" t="s">
        <v>1306</v>
      </c>
      <c r="H484" s="308">
        <v>4198500</v>
      </c>
    </row>
    <row r="485" spans="1:8" s="285" customFormat="1" ht="22.5">
      <c r="A485" s="245" t="s">
        <v>1420</v>
      </c>
      <c r="B485" s="311" t="s">
        <v>1306</v>
      </c>
      <c r="C485" s="311" t="s">
        <v>1306</v>
      </c>
      <c r="D485" s="311">
        <v>77000</v>
      </c>
      <c r="E485" s="311">
        <v>15000</v>
      </c>
      <c r="F485" s="311" t="s">
        <v>1306</v>
      </c>
      <c r="G485" s="311" t="s">
        <v>1306</v>
      </c>
      <c r="H485" s="311">
        <v>92000</v>
      </c>
    </row>
    <row r="486" spans="1:8" s="285" customFormat="1" ht="11.25">
      <c r="A486" s="228" t="s">
        <v>1416</v>
      </c>
      <c r="B486" s="308" t="s">
        <v>1306</v>
      </c>
      <c r="C486" s="308" t="s">
        <v>1306</v>
      </c>
      <c r="D486" s="308">
        <v>77000</v>
      </c>
      <c r="E486" s="308">
        <v>15000</v>
      </c>
      <c r="F486" s="308" t="s">
        <v>1306</v>
      </c>
      <c r="G486" s="308" t="s">
        <v>1306</v>
      </c>
      <c r="H486" s="308">
        <v>92000</v>
      </c>
    </row>
    <row r="487" spans="1:8" s="285" customFormat="1" ht="22.5">
      <c r="A487" s="245" t="s">
        <v>1567</v>
      </c>
      <c r="B487" s="311">
        <v>412800</v>
      </c>
      <c r="C487" s="311" t="s">
        <v>1306</v>
      </c>
      <c r="D487" s="311">
        <v>55900</v>
      </c>
      <c r="E487" s="311" t="s">
        <v>1306</v>
      </c>
      <c r="F487" s="311" t="s">
        <v>1306</v>
      </c>
      <c r="G487" s="311" t="s">
        <v>1306</v>
      </c>
      <c r="H487" s="311">
        <v>468700</v>
      </c>
    </row>
    <row r="488" spans="1:8" s="285" customFormat="1" ht="11.25">
      <c r="A488" s="228" t="s">
        <v>1416</v>
      </c>
      <c r="B488" s="308">
        <v>412800</v>
      </c>
      <c r="C488" s="308" t="s">
        <v>1306</v>
      </c>
      <c r="D488" s="308">
        <v>55900</v>
      </c>
      <c r="E488" s="308" t="s">
        <v>1306</v>
      </c>
      <c r="F488" s="308" t="s">
        <v>1306</v>
      </c>
      <c r="G488" s="308" t="s">
        <v>1306</v>
      </c>
      <c r="H488" s="308">
        <v>468700</v>
      </c>
    </row>
    <row r="489" spans="1:8" s="285" customFormat="1" ht="11.25">
      <c r="A489" s="227" t="s">
        <v>89</v>
      </c>
      <c r="B489" s="307">
        <v>8213316</v>
      </c>
      <c r="C489" s="307" t="s">
        <v>1306</v>
      </c>
      <c r="D489" s="307">
        <v>8625780</v>
      </c>
      <c r="E489" s="307">
        <v>1305880</v>
      </c>
      <c r="F489" s="307" t="s">
        <v>1306</v>
      </c>
      <c r="G489" s="307" t="s">
        <v>1306</v>
      </c>
      <c r="H489" s="307">
        <v>18144976</v>
      </c>
    </row>
    <row r="490" spans="1:8" s="285" customFormat="1" ht="11.25">
      <c r="A490" s="245" t="s">
        <v>1</v>
      </c>
      <c r="B490" s="311">
        <v>8213316</v>
      </c>
      <c r="C490" s="311" t="s">
        <v>1306</v>
      </c>
      <c r="D490" s="311">
        <v>8625780</v>
      </c>
      <c r="E490" s="311">
        <v>1305880</v>
      </c>
      <c r="F490" s="311" t="s">
        <v>1306</v>
      </c>
      <c r="G490" s="311" t="s">
        <v>1306</v>
      </c>
      <c r="H490" s="311">
        <v>18144976</v>
      </c>
    </row>
    <row r="491" spans="1:8" s="285" customFormat="1" ht="11.25">
      <c r="A491" s="245" t="s">
        <v>1568</v>
      </c>
      <c r="B491" s="311" t="s">
        <v>1306</v>
      </c>
      <c r="C491" s="311" t="s">
        <v>1306</v>
      </c>
      <c r="D491" s="311">
        <v>695860</v>
      </c>
      <c r="E491" s="311">
        <v>15480</v>
      </c>
      <c r="F491" s="311" t="s">
        <v>1306</v>
      </c>
      <c r="G491" s="311" t="s">
        <v>1306</v>
      </c>
      <c r="H491" s="311">
        <v>711340</v>
      </c>
    </row>
    <row r="492" spans="1:8" s="285" customFormat="1" ht="22.5">
      <c r="A492" s="245" t="s">
        <v>1569</v>
      </c>
      <c r="B492" s="311" t="s">
        <v>1306</v>
      </c>
      <c r="C492" s="311" t="s">
        <v>1306</v>
      </c>
      <c r="D492" s="311">
        <v>695860</v>
      </c>
      <c r="E492" s="311">
        <v>15480</v>
      </c>
      <c r="F492" s="311" t="s">
        <v>1306</v>
      </c>
      <c r="G492" s="311" t="s">
        <v>1306</v>
      </c>
      <c r="H492" s="311">
        <v>711340</v>
      </c>
    </row>
    <row r="493" spans="1:8" s="285" customFormat="1" ht="45">
      <c r="A493" s="245" t="s">
        <v>1570</v>
      </c>
      <c r="B493" s="311" t="s">
        <v>1306</v>
      </c>
      <c r="C493" s="311" t="s">
        <v>1306</v>
      </c>
      <c r="D493" s="311">
        <v>695860</v>
      </c>
      <c r="E493" s="311">
        <v>15480</v>
      </c>
      <c r="F493" s="311" t="s">
        <v>1306</v>
      </c>
      <c r="G493" s="311" t="s">
        <v>1306</v>
      </c>
      <c r="H493" s="311">
        <v>711340</v>
      </c>
    </row>
    <row r="494" spans="1:8" s="285" customFormat="1" ht="11.25">
      <c r="A494" s="228" t="s">
        <v>1416</v>
      </c>
      <c r="B494" s="308" t="s">
        <v>1306</v>
      </c>
      <c r="C494" s="308" t="s">
        <v>1306</v>
      </c>
      <c r="D494" s="308">
        <v>233860</v>
      </c>
      <c r="E494" s="308">
        <v>15480</v>
      </c>
      <c r="F494" s="308" t="s">
        <v>1306</v>
      </c>
      <c r="G494" s="308" t="s">
        <v>1306</v>
      </c>
      <c r="H494" s="308">
        <v>249340</v>
      </c>
    </row>
    <row r="495" spans="1:8" s="285" customFormat="1" ht="22.5">
      <c r="A495" s="228" t="s">
        <v>1571</v>
      </c>
      <c r="B495" s="308" t="s">
        <v>1306</v>
      </c>
      <c r="C495" s="308" t="s">
        <v>1306</v>
      </c>
      <c r="D495" s="308">
        <v>290600</v>
      </c>
      <c r="E495" s="308" t="s">
        <v>1306</v>
      </c>
      <c r="F495" s="308" t="s">
        <v>1306</v>
      </c>
      <c r="G495" s="308" t="s">
        <v>1306</v>
      </c>
      <c r="H495" s="308">
        <v>290600</v>
      </c>
    </row>
    <row r="496" spans="1:8" s="285" customFormat="1" ht="11.25">
      <c r="A496" s="228" t="s">
        <v>1432</v>
      </c>
      <c r="B496" s="308" t="s">
        <v>1306</v>
      </c>
      <c r="C496" s="308" t="s">
        <v>1306</v>
      </c>
      <c r="D496" s="308">
        <v>171400</v>
      </c>
      <c r="E496" s="308" t="s">
        <v>1306</v>
      </c>
      <c r="F496" s="308" t="s">
        <v>1306</v>
      </c>
      <c r="G496" s="308" t="s">
        <v>1306</v>
      </c>
      <c r="H496" s="308">
        <v>171400</v>
      </c>
    </row>
    <row r="497" spans="1:8" s="285" customFormat="1" ht="11.25">
      <c r="A497" s="245" t="s">
        <v>1572</v>
      </c>
      <c r="B497" s="311" t="s">
        <v>1306</v>
      </c>
      <c r="C497" s="311" t="s">
        <v>1306</v>
      </c>
      <c r="D497" s="311">
        <v>272380</v>
      </c>
      <c r="E497" s="311" t="s">
        <v>1306</v>
      </c>
      <c r="F497" s="311" t="s">
        <v>1306</v>
      </c>
      <c r="G497" s="311" t="s">
        <v>1306</v>
      </c>
      <c r="H497" s="311">
        <v>272380</v>
      </c>
    </row>
    <row r="498" spans="1:8" s="285" customFormat="1" ht="22.5">
      <c r="A498" s="245" t="s">
        <v>1569</v>
      </c>
      <c r="B498" s="311" t="s">
        <v>1306</v>
      </c>
      <c r="C498" s="311" t="s">
        <v>1306</v>
      </c>
      <c r="D498" s="311">
        <v>272380</v>
      </c>
      <c r="E498" s="311" t="s">
        <v>1306</v>
      </c>
      <c r="F498" s="311" t="s">
        <v>1306</v>
      </c>
      <c r="G498" s="311" t="s">
        <v>1306</v>
      </c>
      <c r="H498" s="311">
        <v>272380</v>
      </c>
    </row>
    <row r="499" spans="1:8" s="285" customFormat="1" ht="56.25">
      <c r="A499" s="245" t="s">
        <v>1573</v>
      </c>
      <c r="B499" s="311" t="s">
        <v>1306</v>
      </c>
      <c r="C499" s="311" t="s">
        <v>1306</v>
      </c>
      <c r="D499" s="311">
        <v>272380</v>
      </c>
      <c r="E499" s="311" t="s">
        <v>1306</v>
      </c>
      <c r="F499" s="311" t="s">
        <v>1306</v>
      </c>
      <c r="G499" s="311" t="s">
        <v>1306</v>
      </c>
      <c r="H499" s="311">
        <v>272380</v>
      </c>
    </row>
    <row r="500" spans="1:8" s="285" customFormat="1" ht="11.25">
      <c r="A500" s="228" t="s">
        <v>1416</v>
      </c>
      <c r="B500" s="308" t="s">
        <v>1306</v>
      </c>
      <c r="C500" s="308" t="s">
        <v>1306</v>
      </c>
      <c r="D500" s="308">
        <v>62380</v>
      </c>
      <c r="E500" s="308" t="s">
        <v>1306</v>
      </c>
      <c r="F500" s="308" t="s">
        <v>1306</v>
      </c>
      <c r="G500" s="308" t="s">
        <v>1306</v>
      </c>
      <c r="H500" s="308">
        <v>62380</v>
      </c>
    </row>
    <row r="501" spans="1:8" s="285" customFormat="1" ht="22.5">
      <c r="A501" s="228" t="s">
        <v>1571</v>
      </c>
      <c r="B501" s="308" t="s">
        <v>1306</v>
      </c>
      <c r="C501" s="308" t="s">
        <v>1306</v>
      </c>
      <c r="D501" s="308">
        <v>135000</v>
      </c>
      <c r="E501" s="308" t="s">
        <v>1306</v>
      </c>
      <c r="F501" s="308" t="s">
        <v>1306</v>
      </c>
      <c r="G501" s="308" t="s">
        <v>1306</v>
      </c>
      <c r="H501" s="308">
        <v>135000</v>
      </c>
    </row>
    <row r="502" spans="1:8" s="285" customFormat="1" ht="11.25">
      <c r="A502" s="228" t="s">
        <v>1432</v>
      </c>
      <c r="B502" s="308" t="s">
        <v>1306</v>
      </c>
      <c r="C502" s="308" t="s">
        <v>1306</v>
      </c>
      <c r="D502" s="308">
        <v>75000</v>
      </c>
      <c r="E502" s="308" t="s">
        <v>1306</v>
      </c>
      <c r="F502" s="308" t="s">
        <v>1306</v>
      </c>
      <c r="G502" s="308" t="s">
        <v>1306</v>
      </c>
      <c r="H502" s="308">
        <v>75000</v>
      </c>
    </row>
    <row r="503" spans="1:8" s="285" customFormat="1" ht="11.25">
      <c r="A503" s="245" t="s">
        <v>1574</v>
      </c>
      <c r="B503" s="311">
        <v>1596950</v>
      </c>
      <c r="C503" s="311" t="s">
        <v>1306</v>
      </c>
      <c r="D503" s="311">
        <v>4525594</v>
      </c>
      <c r="E503" s="311">
        <v>59200</v>
      </c>
      <c r="F503" s="311" t="s">
        <v>1306</v>
      </c>
      <c r="G503" s="311" t="s">
        <v>1306</v>
      </c>
      <c r="H503" s="311">
        <v>6181744</v>
      </c>
    </row>
    <row r="504" spans="1:8" s="285" customFormat="1" ht="22.5">
      <c r="A504" s="245" t="s">
        <v>1569</v>
      </c>
      <c r="B504" s="311">
        <v>1596950</v>
      </c>
      <c r="C504" s="311" t="s">
        <v>1306</v>
      </c>
      <c r="D504" s="311">
        <v>4525594</v>
      </c>
      <c r="E504" s="311">
        <v>59200</v>
      </c>
      <c r="F504" s="311" t="s">
        <v>1306</v>
      </c>
      <c r="G504" s="311" t="s">
        <v>1306</v>
      </c>
      <c r="H504" s="311">
        <v>6181744</v>
      </c>
    </row>
    <row r="505" spans="1:8" s="285" customFormat="1" ht="33.75">
      <c r="A505" s="245" t="s">
        <v>1575</v>
      </c>
      <c r="B505" s="311">
        <v>416250</v>
      </c>
      <c r="C505" s="311" t="s">
        <v>1306</v>
      </c>
      <c r="D505" s="311">
        <v>195048</v>
      </c>
      <c r="E505" s="311">
        <v>39200</v>
      </c>
      <c r="F505" s="311" t="s">
        <v>1306</v>
      </c>
      <c r="G505" s="311" t="s">
        <v>1306</v>
      </c>
      <c r="H505" s="311">
        <v>650498</v>
      </c>
    </row>
    <row r="506" spans="1:8" s="285" customFormat="1" ht="11.25">
      <c r="A506" s="228" t="s">
        <v>1416</v>
      </c>
      <c r="B506" s="308">
        <v>11250</v>
      </c>
      <c r="C506" s="308" t="s">
        <v>1306</v>
      </c>
      <c r="D506" s="308">
        <v>59288</v>
      </c>
      <c r="E506" s="308">
        <v>20000</v>
      </c>
      <c r="F506" s="308" t="s">
        <v>1306</v>
      </c>
      <c r="G506" s="308" t="s">
        <v>1306</v>
      </c>
      <c r="H506" s="308">
        <v>90538</v>
      </c>
    </row>
    <row r="507" spans="1:8" s="285" customFormat="1" ht="22.5">
      <c r="A507" s="228" t="s">
        <v>1571</v>
      </c>
      <c r="B507" s="308">
        <v>405000</v>
      </c>
      <c r="C507" s="308" t="s">
        <v>1306</v>
      </c>
      <c r="D507" s="308">
        <v>135760</v>
      </c>
      <c r="E507" s="308">
        <v>19200</v>
      </c>
      <c r="F507" s="308" t="s">
        <v>1306</v>
      </c>
      <c r="G507" s="308" t="s">
        <v>1306</v>
      </c>
      <c r="H507" s="308">
        <v>559960</v>
      </c>
    </row>
    <row r="508" spans="1:8" s="285" customFormat="1" ht="56.25">
      <c r="A508" s="245" t="s">
        <v>1576</v>
      </c>
      <c r="B508" s="311">
        <v>185645</v>
      </c>
      <c r="C508" s="311" t="s">
        <v>1306</v>
      </c>
      <c r="D508" s="311">
        <v>146972</v>
      </c>
      <c r="E508" s="311" t="s">
        <v>1306</v>
      </c>
      <c r="F508" s="311" t="s">
        <v>1306</v>
      </c>
      <c r="G508" s="311" t="s">
        <v>1306</v>
      </c>
      <c r="H508" s="311">
        <v>332617</v>
      </c>
    </row>
    <row r="509" spans="1:8" s="285" customFormat="1" ht="11.25">
      <c r="A509" s="228" t="s">
        <v>1416</v>
      </c>
      <c r="B509" s="308">
        <v>17415</v>
      </c>
      <c r="C509" s="308" t="s">
        <v>1306</v>
      </c>
      <c r="D509" s="308">
        <v>34000</v>
      </c>
      <c r="E509" s="308" t="s">
        <v>1306</v>
      </c>
      <c r="F509" s="308" t="s">
        <v>1306</v>
      </c>
      <c r="G509" s="308" t="s">
        <v>1306</v>
      </c>
      <c r="H509" s="308">
        <v>51415</v>
      </c>
    </row>
    <row r="510" spans="1:8" s="285" customFormat="1" ht="22.5">
      <c r="A510" s="228" t="s">
        <v>1571</v>
      </c>
      <c r="B510" s="308">
        <v>168230</v>
      </c>
      <c r="C510" s="308" t="s">
        <v>1306</v>
      </c>
      <c r="D510" s="308">
        <v>112972</v>
      </c>
      <c r="E510" s="308" t="s">
        <v>1306</v>
      </c>
      <c r="F510" s="308" t="s">
        <v>1306</v>
      </c>
      <c r="G510" s="308" t="s">
        <v>1306</v>
      </c>
      <c r="H510" s="308">
        <v>281202</v>
      </c>
    </row>
    <row r="511" spans="1:8" s="285" customFormat="1" ht="45">
      <c r="A511" s="245" t="s">
        <v>1577</v>
      </c>
      <c r="B511" s="311">
        <v>530415</v>
      </c>
      <c r="C511" s="311" t="s">
        <v>1306</v>
      </c>
      <c r="D511" s="311">
        <v>537520</v>
      </c>
      <c r="E511" s="311" t="s">
        <v>1306</v>
      </c>
      <c r="F511" s="311" t="s">
        <v>1306</v>
      </c>
      <c r="G511" s="311" t="s">
        <v>1306</v>
      </c>
      <c r="H511" s="311">
        <v>1067935</v>
      </c>
    </row>
    <row r="512" spans="1:8" s="285" customFormat="1" ht="11.25">
      <c r="A512" s="228" t="s">
        <v>1416</v>
      </c>
      <c r="B512" s="308">
        <v>17415</v>
      </c>
      <c r="C512" s="308" t="s">
        <v>1306</v>
      </c>
      <c r="D512" s="308">
        <v>48520</v>
      </c>
      <c r="E512" s="308" t="s">
        <v>1306</v>
      </c>
      <c r="F512" s="308" t="s">
        <v>1306</v>
      </c>
      <c r="G512" s="308" t="s">
        <v>1306</v>
      </c>
      <c r="H512" s="308">
        <v>65935</v>
      </c>
    </row>
    <row r="513" spans="1:8" s="285" customFormat="1" ht="22.5">
      <c r="A513" s="228" t="s">
        <v>1571</v>
      </c>
      <c r="B513" s="308">
        <v>513000</v>
      </c>
      <c r="C513" s="308" t="s">
        <v>1306</v>
      </c>
      <c r="D513" s="308">
        <v>489000</v>
      </c>
      <c r="E513" s="308" t="s">
        <v>1306</v>
      </c>
      <c r="F513" s="308" t="s">
        <v>1306</v>
      </c>
      <c r="G513" s="308" t="s">
        <v>1306</v>
      </c>
      <c r="H513" s="308">
        <v>1002000</v>
      </c>
    </row>
    <row r="514" spans="1:8" s="285" customFormat="1" ht="45">
      <c r="A514" s="245" t="s">
        <v>1578</v>
      </c>
      <c r="B514" s="311" t="s">
        <v>1306</v>
      </c>
      <c r="C514" s="311" t="s">
        <v>1306</v>
      </c>
      <c r="D514" s="311">
        <v>1808004</v>
      </c>
      <c r="E514" s="311" t="s">
        <v>1306</v>
      </c>
      <c r="F514" s="311" t="s">
        <v>1306</v>
      </c>
      <c r="G514" s="311" t="s">
        <v>1306</v>
      </c>
      <c r="H514" s="311">
        <v>1808004</v>
      </c>
    </row>
    <row r="515" spans="1:8" s="285" customFormat="1" ht="11.25">
      <c r="A515" s="228" t="s">
        <v>1416</v>
      </c>
      <c r="B515" s="308" t="s">
        <v>1306</v>
      </c>
      <c r="C515" s="308" t="s">
        <v>1306</v>
      </c>
      <c r="D515" s="308">
        <v>85804</v>
      </c>
      <c r="E515" s="308" t="s">
        <v>1306</v>
      </c>
      <c r="F515" s="308" t="s">
        <v>1306</v>
      </c>
      <c r="G515" s="308" t="s">
        <v>1306</v>
      </c>
      <c r="H515" s="308">
        <v>85804</v>
      </c>
    </row>
    <row r="516" spans="1:8" s="285" customFormat="1" ht="22.5">
      <c r="A516" s="228" t="s">
        <v>1571</v>
      </c>
      <c r="B516" s="308" t="s">
        <v>1306</v>
      </c>
      <c r="C516" s="308" t="s">
        <v>1306</v>
      </c>
      <c r="D516" s="308">
        <v>1722200</v>
      </c>
      <c r="E516" s="308" t="s">
        <v>1306</v>
      </c>
      <c r="F516" s="308" t="s">
        <v>1306</v>
      </c>
      <c r="G516" s="308" t="s">
        <v>1306</v>
      </c>
      <c r="H516" s="308">
        <v>1722200</v>
      </c>
    </row>
    <row r="517" spans="1:8" s="285" customFormat="1" ht="45">
      <c r="A517" s="245" t="s">
        <v>1579</v>
      </c>
      <c r="B517" s="311">
        <v>464640</v>
      </c>
      <c r="C517" s="311" t="s">
        <v>1306</v>
      </c>
      <c r="D517" s="311">
        <v>1189634</v>
      </c>
      <c r="E517" s="311">
        <v>20000</v>
      </c>
      <c r="F517" s="311" t="s">
        <v>1306</v>
      </c>
      <c r="G517" s="311" t="s">
        <v>1306</v>
      </c>
      <c r="H517" s="311">
        <v>1674274</v>
      </c>
    </row>
    <row r="518" spans="1:8" s="285" customFormat="1" ht="11.25">
      <c r="A518" s="228" t="s">
        <v>1416</v>
      </c>
      <c r="B518" s="308">
        <v>80640</v>
      </c>
      <c r="C518" s="308" t="s">
        <v>1306</v>
      </c>
      <c r="D518" s="308">
        <v>179234</v>
      </c>
      <c r="E518" s="308">
        <v>20000</v>
      </c>
      <c r="F518" s="308" t="s">
        <v>1306</v>
      </c>
      <c r="G518" s="308" t="s">
        <v>1306</v>
      </c>
      <c r="H518" s="308">
        <v>279874</v>
      </c>
    </row>
    <row r="519" spans="1:8" s="285" customFormat="1" ht="22.5">
      <c r="A519" s="228" t="s">
        <v>1571</v>
      </c>
      <c r="B519" s="308">
        <v>384000</v>
      </c>
      <c r="C519" s="308" t="s">
        <v>1306</v>
      </c>
      <c r="D519" s="308">
        <v>1010400</v>
      </c>
      <c r="E519" s="308" t="s">
        <v>1306</v>
      </c>
      <c r="F519" s="308" t="s">
        <v>1306</v>
      </c>
      <c r="G519" s="308" t="s">
        <v>1306</v>
      </c>
      <c r="H519" s="308">
        <v>1394400</v>
      </c>
    </row>
    <row r="520" spans="1:8" s="285" customFormat="1" ht="67.5">
      <c r="A520" s="245" t="s">
        <v>1580</v>
      </c>
      <c r="B520" s="311" t="s">
        <v>1306</v>
      </c>
      <c r="C520" s="311" t="s">
        <v>1306</v>
      </c>
      <c r="D520" s="311">
        <v>648416</v>
      </c>
      <c r="E520" s="311" t="s">
        <v>1306</v>
      </c>
      <c r="F520" s="311" t="s">
        <v>1306</v>
      </c>
      <c r="G520" s="311" t="s">
        <v>1306</v>
      </c>
      <c r="H520" s="311">
        <v>648416</v>
      </c>
    </row>
    <row r="521" spans="1:8" s="285" customFormat="1" ht="11.25">
      <c r="A521" s="228" t="s">
        <v>1416</v>
      </c>
      <c r="B521" s="308" t="s">
        <v>1306</v>
      </c>
      <c r="C521" s="308" t="s">
        <v>1306</v>
      </c>
      <c r="D521" s="308">
        <v>237016</v>
      </c>
      <c r="E521" s="308" t="s">
        <v>1306</v>
      </c>
      <c r="F521" s="308" t="s">
        <v>1306</v>
      </c>
      <c r="G521" s="308" t="s">
        <v>1306</v>
      </c>
      <c r="H521" s="308">
        <v>237016</v>
      </c>
    </row>
    <row r="522" spans="1:8" s="285" customFormat="1" ht="22.5">
      <c r="A522" s="228" t="s">
        <v>1571</v>
      </c>
      <c r="B522" s="308" t="s">
        <v>1306</v>
      </c>
      <c r="C522" s="308" t="s">
        <v>1306</v>
      </c>
      <c r="D522" s="308">
        <v>411400</v>
      </c>
      <c r="E522" s="308" t="s">
        <v>1306</v>
      </c>
      <c r="F522" s="308" t="s">
        <v>1306</v>
      </c>
      <c r="G522" s="308" t="s">
        <v>1306</v>
      </c>
      <c r="H522" s="308">
        <v>411400</v>
      </c>
    </row>
    <row r="523" spans="1:8" s="285" customFormat="1" ht="11.25">
      <c r="A523" s="245" t="s">
        <v>1581</v>
      </c>
      <c r="B523" s="311">
        <v>6616366</v>
      </c>
      <c r="C523" s="311" t="s">
        <v>1306</v>
      </c>
      <c r="D523" s="311">
        <v>3131946</v>
      </c>
      <c r="E523" s="311">
        <v>1231200</v>
      </c>
      <c r="F523" s="311" t="s">
        <v>1306</v>
      </c>
      <c r="G523" s="311" t="s">
        <v>1306</v>
      </c>
      <c r="H523" s="311">
        <v>10979512</v>
      </c>
    </row>
    <row r="524" spans="1:8" s="285" customFormat="1" ht="22.5">
      <c r="A524" s="245" t="s">
        <v>1569</v>
      </c>
      <c r="B524" s="311">
        <v>6616366</v>
      </c>
      <c r="C524" s="311" t="s">
        <v>1306</v>
      </c>
      <c r="D524" s="311">
        <v>3131946</v>
      </c>
      <c r="E524" s="311">
        <v>1231200</v>
      </c>
      <c r="F524" s="311" t="s">
        <v>1306</v>
      </c>
      <c r="G524" s="311" t="s">
        <v>1306</v>
      </c>
      <c r="H524" s="311">
        <v>10979512</v>
      </c>
    </row>
    <row r="525" spans="1:8" s="285" customFormat="1" ht="22.5">
      <c r="A525" s="245" t="s">
        <v>1582</v>
      </c>
      <c r="B525" s="311" t="s">
        <v>1306</v>
      </c>
      <c r="C525" s="311" t="s">
        <v>1306</v>
      </c>
      <c r="D525" s="311">
        <v>45000</v>
      </c>
      <c r="E525" s="311">
        <v>5000</v>
      </c>
      <c r="F525" s="311" t="s">
        <v>1306</v>
      </c>
      <c r="G525" s="311" t="s">
        <v>1306</v>
      </c>
      <c r="H525" s="311">
        <v>50000</v>
      </c>
    </row>
    <row r="526" spans="1:8" s="285" customFormat="1" ht="11.25">
      <c r="A526" s="228" t="s">
        <v>1416</v>
      </c>
      <c r="B526" s="308" t="s">
        <v>1306</v>
      </c>
      <c r="C526" s="308" t="s">
        <v>1306</v>
      </c>
      <c r="D526" s="308">
        <v>45000</v>
      </c>
      <c r="E526" s="308">
        <v>5000</v>
      </c>
      <c r="F526" s="308" t="s">
        <v>1306</v>
      </c>
      <c r="G526" s="308" t="s">
        <v>1306</v>
      </c>
      <c r="H526" s="308">
        <v>50000</v>
      </c>
    </row>
    <row r="527" spans="1:8" s="285" customFormat="1" ht="56.25">
      <c r="A527" s="245" t="s">
        <v>1583</v>
      </c>
      <c r="B527" s="311">
        <v>704700</v>
      </c>
      <c r="C527" s="311" t="s">
        <v>1306</v>
      </c>
      <c r="D527" s="311">
        <v>1006300</v>
      </c>
      <c r="E527" s="311" t="s">
        <v>1306</v>
      </c>
      <c r="F527" s="311" t="s">
        <v>1306</v>
      </c>
      <c r="G527" s="311" t="s">
        <v>1306</v>
      </c>
      <c r="H527" s="311">
        <v>1711000</v>
      </c>
    </row>
    <row r="528" spans="1:8" s="285" customFormat="1" ht="11.25">
      <c r="A528" s="228" t="s">
        <v>1416</v>
      </c>
      <c r="B528" s="308">
        <v>56700</v>
      </c>
      <c r="C528" s="308" t="s">
        <v>1306</v>
      </c>
      <c r="D528" s="308">
        <v>76300</v>
      </c>
      <c r="E528" s="308" t="s">
        <v>1306</v>
      </c>
      <c r="F528" s="308" t="s">
        <v>1306</v>
      </c>
      <c r="G528" s="308" t="s">
        <v>1306</v>
      </c>
      <c r="H528" s="308">
        <v>133000</v>
      </c>
    </row>
    <row r="529" spans="1:8" s="285" customFormat="1" ht="22.5">
      <c r="A529" s="228" t="s">
        <v>1571</v>
      </c>
      <c r="B529" s="308">
        <v>648000</v>
      </c>
      <c r="C529" s="308" t="s">
        <v>1306</v>
      </c>
      <c r="D529" s="308">
        <v>930000</v>
      </c>
      <c r="E529" s="308" t="s">
        <v>1306</v>
      </c>
      <c r="F529" s="308" t="s">
        <v>1306</v>
      </c>
      <c r="G529" s="308" t="s">
        <v>1306</v>
      </c>
      <c r="H529" s="308">
        <v>1578000</v>
      </c>
    </row>
    <row r="530" spans="1:8" s="285" customFormat="1" ht="56.25">
      <c r="A530" s="245" t="s">
        <v>1584</v>
      </c>
      <c r="B530" s="311" t="s">
        <v>1306</v>
      </c>
      <c r="C530" s="311" t="s">
        <v>1306</v>
      </c>
      <c r="D530" s="311">
        <v>298800</v>
      </c>
      <c r="E530" s="311">
        <v>1126200</v>
      </c>
      <c r="F530" s="311" t="s">
        <v>1306</v>
      </c>
      <c r="G530" s="311" t="s">
        <v>1306</v>
      </c>
      <c r="H530" s="311">
        <v>1425000</v>
      </c>
    </row>
    <row r="531" spans="1:8" s="285" customFormat="1" ht="11.25">
      <c r="A531" s="228" t="s">
        <v>1416</v>
      </c>
      <c r="B531" s="308" t="s">
        <v>1306</v>
      </c>
      <c r="C531" s="308" t="s">
        <v>1306</v>
      </c>
      <c r="D531" s="308">
        <v>76600</v>
      </c>
      <c r="E531" s="308">
        <v>130800</v>
      </c>
      <c r="F531" s="308" t="s">
        <v>1306</v>
      </c>
      <c r="G531" s="308" t="s">
        <v>1306</v>
      </c>
      <c r="H531" s="308">
        <v>207400</v>
      </c>
    </row>
    <row r="532" spans="1:8" s="285" customFormat="1" ht="22.5">
      <c r="A532" s="228" t="s">
        <v>1571</v>
      </c>
      <c r="B532" s="308" t="s">
        <v>1306</v>
      </c>
      <c r="C532" s="308" t="s">
        <v>1306</v>
      </c>
      <c r="D532" s="308">
        <v>200000</v>
      </c>
      <c r="E532" s="308">
        <v>910000</v>
      </c>
      <c r="F532" s="308" t="s">
        <v>1306</v>
      </c>
      <c r="G532" s="308" t="s">
        <v>1306</v>
      </c>
      <c r="H532" s="308">
        <v>1110000</v>
      </c>
    </row>
    <row r="533" spans="1:8" s="285" customFormat="1" ht="11.25">
      <c r="A533" s="228" t="s">
        <v>1432</v>
      </c>
      <c r="B533" s="308" t="s">
        <v>1306</v>
      </c>
      <c r="C533" s="308" t="s">
        <v>1306</v>
      </c>
      <c r="D533" s="308">
        <v>15200</v>
      </c>
      <c r="E533" s="308">
        <v>81000</v>
      </c>
      <c r="F533" s="308" t="s">
        <v>1306</v>
      </c>
      <c r="G533" s="308" t="s">
        <v>1306</v>
      </c>
      <c r="H533" s="308">
        <v>96200</v>
      </c>
    </row>
    <row r="534" spans="1:8" s="285" customFormat="1" ht="11.25">
      <c r="A534" s="228" t="s">
        <v>1433</v>
      </c>
      <c r="B534" s="308" t="s">
        <v>1306</v>
      </c>
      <c r="C534" s="308" t="s">
        <v>1306</v>
      </c>
      <c r="D534" s="308">
        <v>7000</v>
      </c>
      <c r="E534" s="308">
        <v>4400</v>
      </c>
      <c r="F534" s="308" t="s">
        <v>1306</v>
      </c>
      <c r="G534" s="308" t="s">
        <v>1306</v>
      </c>
      <c r="H534" s="308">
        <v>11400</v>
      </c>
    </row>
    <row r="535" spans="1:8" s="285" customFormat="1" ht="33.75">
      <c r="A535" s="245" t="s">
        <v>1585</v>
      </c>
      <c r="B535" s="311">
        <v>132000</v>
      </c>
      <c r="C535" s="311" t="s">
        <v>1306</v>
      </c>
      <c r="D535" s="311">
        <v>4000</v>
      </c>
      <c r="E535" s="311" t="s">
        <v>1306</v>
      </c>
      <c r="F535" s="311" t="s">
        <v>1306</v>
      </c>
      <c r="G535" s="311" t="s">
        <v>1306</v>
      </c>
      <c r="H535" s="311">
        <v>136000</v>
      </c>
    </row>
    <row r="536" spans="1:8" s="285" customFormat="1" ht="11.25">
      <c r="A536" s="228" t="s">
        <v>1416</v>
      </c>
      <c r="B536" s="308">
        <v>120000</v>
      </c>
      <c r="C536" s="308" t="s">
        <v>1306</v>
      </c>
      <c r="D536" s="308">
        <v>2000</v>
      </c>
      <c r="E536" s="308" t="s">
        <v>1306</v>
      </c>
      <c r="F536" s="308" t="s">
        <v>1306</v>
      </c>
      <c r="G536" s="308" t="s">
        <v>1306</v>
      </c>
      <c r="H536" s="308">
        <v>122000</v>
      </c>
    </row>
    <row r="537" spans="1:8" s="285" customFormat="1" ht="22.5">
      <c r="A537" s="228" t="s">
        <v>1571</v>
      </c>
      <c r="B537" s="308">
        <v>12000</v>
      </c>
      <c r="C537" s="308" t="s">
        <v>1306</v>
      </c>
      <c r="D537" s="308">
        <v>2000</v>
      </c>
      <c r="E537" s="308" t="s">
        <v>1306</v>
      </c>
      <c r="F537" s="308" t="s">
        <v>1306</v>
      </c>
      <c r="G537" s="308" t="s">
        <v>1306</v>
      </c>
      <c r="H537" s="308">
        <v>14000</v>
      </c>
    </row>
    <row r="538" spans="1:8" s="285" customFormat="1" ht="33.75">
      <c r="A538" s="245" t="s">
        <v>1586</v>
      </c>
      <c r="B538" s="311">
        <v>5779666</v>
      </c>
      <c r="C538" s="311" t="s">
        <v>1306</v>
      </c>
      <c r="D538" s="311">
        <v>1088246</v>
      </c>
      <c r="E538" s="311">
        <v>50000</v>
      </c>
      <c r="F538" s="311" t="s">
        <v>1306</v>
      </c>
      <c r="G538" s="311" t="s">
        <v>1306</v>
      </c>
      <c r="H538" s="311">
        <v>6917912</v>
      </c>
    </row>
    <row r="539" spans="1:8" s="285" customFormat="1" ht="11.25">
      <c r="A539" s="228" t="s">
        <v>1416</v>
      </c>
      <c r="B539" s="308">
        <v>5758000</v>
      </c>
      <c r="C539" s="308" t="s">
        <v>1306</v>
      </c>
      <c r="D539" s="308">
        <v>828250</v>
      </c>
      <c r="E539" s="308">
        <v>50000</v>
      </c>
      <c r="F539" s="308" t="s">
        <v>1306</v>
      </c>
      <c r="G539" s="308" t="s">
        <v>1306</v>
      </c>
      <c r="H539" s="308">
        <v>6636250</v>
      </c>
    </row>
    <row r="540" spans="1:8" s="285" customFormat="1" ht="22.5">
      <c r="A540" s="228" t="s">
        <v>1571</v>
      </c>
      <c r="B540" s="308">
        <v>21666</v>
      </c>
      <c r="C540" s="308" t="s">
        <v>1306</v>
      </c>
      <c r="D540" s="308">
        <v>169998</v>
      </c>
      <c r="E540" s="308" t="s">
        <v>1306</v>
      </c>
      <c r="F540" s="308" t="s">
        <v>1306</v>
      </c>
      <c r="G540" s="308" t="s">
        <v>1306</v>
      </c>
      <c r="H540" s="308">
        <v>191664</v>
      </c>
    </row>
    <row r="541" spans="1:8" s="285" customFormat="1" ht="11.25">
      <c r="A541" s="228" t="s">
        <v>1432</v>
      </c>
      <c r="B541" s="308" t="s">
        <v>1306</v>
      </c>
      <c r="C541" s="308" t="s">
        <v>1306</v>
      </c>
      <c r="D541" s="308">
        <v>89998</v>
      </c>
      <c r="E541" s="308" t="s">
        <v>1306</v>
      </c>
      <c r="F541" s="308" t="s">
        <v>1306</v>
      </c>
      <c r="G541" s="308" t="s">
        <v>1306</v>
      </c>
      <c r="H541" s="308">
        <v>89998</v>
      </c>
    </row>
    <row r="542" spans="1:8" s="285" customFormat="1" ht="45">
      <c r="A542" s="245" t="s">
        <v>1587</v>
      </c>
      <c r="B542" s="311" t="s">
        <v>1306</v>
      </c>
      <c r="C542" s="311" t="s">
        <v>1306</v>
      </c>
      <c r="D542" s="311">
        <v>83000</v>
      </c>
      <c r="E542" s="311" t="s">
        <v>1306</v>
      </c>
      <c r="F542" s="311" t="s">
        <v>1306</v>
      </c>
      <c r="G542" s="311" t="s">
        <v>1306</v>
      </c>
      <c r="H542" s="311">
        <v>83000</v>
      </c>
    </row>
    <row r="543" spans="1:8" s="285" customFormat="1" ht="11.25">
      <c r="A543" s="228" t="s">
        <v>1416</v>
      </c>
      <c r="B543" s="308" t="s">
        <v>1306</v>
      </c>
      <c r="C543" s="308" t="s">
        <v>1306</v>
      </c>
      <c r="D543" s="308">
        <v>83000</v>
      </c>
      <c r="E543" s="308" t="s">
        <v>1306</v>
      </c>
      <c r="F543" s="308" t="s">
        <v>1306</v>
      </c>
      <c r="G543" s="308" t="s">
        <v>1306</v>
      </c>
      <c r="H543" s="308">
        <v>83000</v>
      </c>
    </row>
    <row r="544" spans="1:8" s="285" customFormat="1" ht="45">
      <c r="A544" s="245" t="s">
        <v>1588</v>
      </c>
      <c r="B544" s="311" t="s">
        <v>1306</v>
      </c>
      <c r="C544" s="311" t="s">
        <v>1306</v>
      </c>
      <c r="D544" s="311">
        <v>606600</v>
      </c>
      <c r="E544" s="311">
        <v>50000</v>
      </c>
      <c r="F544" s="311" t="s">
        <v>1306</v>
      </c>
      <c r="G544" s="311" t="s">
        <v>1306</v>
      </c>
      <c r="H544" s="311">
        <v>656600</v>
      </c>
    </row>
    <row r="545" spans="1:8" s="285" customFormat="1" ht="11.25">
      <c r="A545" s="228" t="s">
        <v>1416</v>
      </c>
      <c r="B545" s="308" t="s">
        <v>1306</v>
      </c>
      <c r="C545" s="308" t="s">
        <v>1306</v>
      </c>
      <c r="D545" s="308">
        <v>205600</v>
      </c>
      <c r="E545" s="308">
        <v>20000</v>
      </c>
      <c r="F545" s="308" t="s">
        <v>1306</v>
      </c>
      <c r="G545" s="308" t="s">
        <v>1306</v>
      </c>
      <c r="H545" s="308">
        <v>225600</v>
      </c>
    </row>
    <row r="546" spans="1:8" s="285" customFormat="1" ht="22.5">
      <c r="A546" s="228" t="s">
        <v>1571</v>
      </c>
      <c r="B546" s="308" t="s">
        <v>1306</v>
      </c>
      <c r="C546" s="308" t="s">
        <v>1306</v>
      </c>
      <c r="D546" s="308">
        <v>401000</v>
      </c>
      <c r="E546" s="308">
        <v>30000</v>
      </c>
      <c r="F546" s="308" t="s">
        <v>1306</v>
      </c>
      <c r="G546" s="308" t="s">
        <v>1306</v>
      </c>
      <c r="H546" s="308">
        <v>431000</v>
      </c>
    </row>
    <row r="547" spans="1:8" s="285" customFormat="1" ht="22.5">
      <c r="A547" s="227" t="s">
        <v>90</v>
      </c>
      <c r="B547" s="307">
        <v>59480</v>
      </c>
      <c r="C547" s="307" t="s">
        <v>1306</v>
      </c>
      <c r="D547" s="307">
        <v>1649580</v>
      </c>
      <c r="E547" s="307">
        <v>25256</v>
      </c>
      <c r="F547" s="307" t="s">
        <v>1306</v>
      </c>
      <c r="G547" s="307" t="s">
        <v>1306</v>
      </c>
      <c r="H547" s="307">
        <v>1734316</v>
      </c>
    </row>
    <row r="548" spans="1:8" s="285" customFormat="1" ht="11.25">
      <c r="A548" s="245" t="s">
        <v>1</v>
      </c>
      <c r="B548" s="311">
        <v>59480</v>
      </c>
      <c r="C548" s="311" t="s">
        <v>1306</v>
      </c>
      <c r="D548" s="311">
        <v>1649580</v>
      </c>
      <c r="E548" s="311">
        <v>25256</v>
      </c>
      <c r="F548" s="311" t="s">
        <v>1306</v>
      </c>
      <c r="G548" s="311" t="s">
        <v>1306</v>
      </c>
      <c r="H548" s="311">
        <v>1734316</v>
      </c>
    </row>
    <row r="549" spans="1:8" s="285" customFormat="1" ht="11.25">
      <c r="A549" s="245" t="s">
        <v>1574</v>
      </c>
      <c r="B549" s="311">
        <v>59480</v>
      </c>
      <c r="C549" s="311" t="s">
        <v>1306</v>
      </c>
      <c r="D549" s="311">
        <v>1649580</v>
      </c>
      <c r="E549" s="311">
        <v>25256</v>
      </c>
      <c r="F549" s="311" t="s">
        <v>1306</v>
      </c>
      <c r="G549" s="311" t="s">
        <v>1306</v>
      </c>
      <c r="H549" s="311">
        <v>1734316</v>
      </c>
    </row>
    <row r="550" spans="1:8" s="285" customFormat="1" ht="22.5">
      <c r="A550" s="245" t="s">
        <v>1569</v>
      </c>
      <c r="B550" s="311">
        <v>59480</v>
      </c>
      <c r="C550" s="311" t="s">
        <v>1306</v>
      </c>
      <c r="D550" s="311">
        <v>1649580</v>
      </c>
      <c r="E550" s="311">
        <v>25256</v>
      </c>
      <c r="F550" s="311" t="s">
        <v>1306</v>
      </c>
      <c r="G550" s="311" t="s">
        <v>1306</v>
      </c>
      <c r="H550" s="311">
        <v>1734316</v>
      </c>
    </row>
    <row r="551" spans="1:8" s="285" customFormat="1" ht="33.75">
      <c r="A551" s="245" t="s">
        <v>1589</v>
      </c>
      <c r="B551" s="311" t="s">
        <v>1306</v>
      </c>
      <c r="C551" s="311" t="s">
        <v>1306</v>
      </c>
      <c r="D551" s="311">
        <v>294500</v>
      </c>
      <c r="E551" s="311" t="s">
        <v>1306</v>
      </c>
      <c r="F551" s="311" t="s">
        <v>1306</v>
      </c>
      <c r="G551" s="311" t="s">
        <v>1306</v>
      </c>
      <c r="H551" s="311">
        <v>294500</v>
      </c>
    </row>
    <row r="552" spans="1:8" s="285" customFormat="1" ht="11.25">
      <c r="A552" s="228" t="s">
        <v>1434</v>
      </c>
      <c r="B552" s="308" t="s">
        <v>1306</v>
      </c>
      <c r="C552" s="308" t="s">
        <v>1306</v>
      </c>
      <c r="D552" s="308">
        <v>294500</v>
      </c>
      <c r="E552" s="308" t="s">
        <v>1306</v>
      </c>
      <c r="F552" s="308" t="s">
        <v>1306</v>
      </c>
      <c r="G552" s="308" t="s">
        <v>1306</v>
      </c>
      <c r="H552" s="308">
        <v>294500</v>
      </c>
    </row>
    <row r="553" spans="1:8" s="285" customFormat="1" ht="33.75">
      <c r="A553" s="245" t="s">
        <v>1590</v>
      </c>
      <c r="B553" s="311">
        <v>59480</v>
      </c>
      <c r="C553" s="311" t="s">
        <v>1306</v>
      </c>
      <c r="D553" s="311">
        <v>1355080</v>
      </c>
      <c r="E553" s="311">
        <v>25256</v>
      </c>
      <c r="F553" s="311" t="s">
        <v>1306</v>
      </c>
      <c r="G553" s="311" t="s">
        <v>1306</v>
      </c>
      <c r="H553" s="311">
        <v>1439816</v>
      </c>
    </row>
    <row r="554" spans="1:8" s="285" customFormat="1" ht="11.25">
      <c r="A554" s="228" t="s">
        <v>1416</v>
      </c>
      <c r="B554" s="308">
        <v>25480</v>
      </c>
      <c r="C554" s="308" t="s">
        <v>1306</v>
      </c>
      <c r="D554" s="308">
        <v>99580</v>
      </c>
      <c r="E554" s="308">
        <v>1256</v>
      </c>
      <c r="F554" s="308" t="s">
        <v>1306</v>
      </c>
      <c r="G554" s="308" t="s">
        <v>1306</v>
      </c>
      <c r="H554" s="308">
        <v>126316</v>
      </c>
    </row>
    <row r="555" spans="1:8" s="285" customFormat="1" ht="11.25">
      <c r="A555" s="228" t="s">
        <v>1434</v>
      </c>
      <c r="B555" s="308">
        <v>34000</v>
      </c>
      <c r="C555" s="308" t="s">
        <v>1306</v>
      </c>
      <c r="D555" s="308">
        <v>1255500</v>
      </c>
      <c r="E555" s="308">
        <v>24000</v>
      </c>
      <c r="F555" s="308" t="s">
        <v>1306</v>
      </c>
      <c r="G555" s="308" t="s">
        <v>1306</v>
      </c>
      <c r="H555" s="308">
        <v>1313500</v>
      </c>
    </row>
    <row r="556" spans="1:8" s="285" customFormat="1" ht="11.25">
      <c r="A556" s="227" t="s">
        <v>91</v>
      </c>
      <c r="B556" s="307" t="s">
        <v>1306</v>
      </c>
      <c r="C556" s="307" t="s">
        <v>1306</v>
      </c>
      <c r="D556" s="307">
        <v>135000</v>
      </c>
      <c r="E556" s="307">
        <v>18000</v>
      </c>
      <c r="F556" s="307" t="s">
        <v>1306</v>
      </c>
      <c r="G556" s="307" t="s">
        <v>1306</v>
      </c>
      <c r="H556" s="307">
        <v>153000</v>
      </c>
    </row>
    <row r="557" spans="1:8" s="285" customFormat="1" ht="11.25">
      <c r="A557" s="245" t="s">
        <v>1</v>
      </c>
      <c r="B557" s="311" t="s">
        <v>1306</v>
      </c>
      <c r="C557" s="311" t="s">
        <v>1306</v>
      </c>
      <c r="D557" s="311">
        <v>135000</v>
      </c>
      <c r="E557" s="311">
        <v>18000</v>
      </c>
      <c r="F557" s="311" t="s">
        <v>1306</v>
      </c>
      <c r="G557" s="311" t="s">
        <v>1306</v>
      </c>
      <c r="H557" s="311">
        <v>153000</v>
      </c>
    </row>
    <row r="558" spans="1:8" s="285" customFormat="1" ht="11.25">
      <c r="A558" s="245" t="s">
        <v>1568</v>
      </c>
      <c r="B558" s="311" t="s">
        <v>1306</v>
      </c>
      <c r="C558" s="311" t="s">
        <v>1306</v>
      </c>
      <c r="D558" s="311">
        <v>135000</v>
      </c>
      <c r="E558" s="311">
        <v>18000</v>
      </c>
      <c r="F558" s="311" t="s">
        <v>1306</v>
      </c>
      <c r="G558" s="311" t="s">
        <v>1306</v>
      </c>
      <c r="H558" s="311">
        <v>153000</v>
      </c>
    </row>
    <row r="559" spans="1:8" s="285" customFormat="1" ht="22.5">
      <c r="A559" s="245" t="s">
        <v>1569</v>
      </c>
      <c r="B559" s="311" t="s">
        <v>1306</v>
      </c>
      <c r="C559" s="311" t="s">
        <v>1306</v>
      </c>
      <c r="D559" s="311">
        <v>135000</v>
      </c>
      <c r="E559" s="311">
        <v>18000</v>
      </c>
      <c r="F559" s="311" t="s">
        <v>1306</v>
      </c>
      <c r="G559" s="311" t="s">
        <v>1306</v>
      </c>
      <c r="H559" s="311">
        <v>153000</v>
      </c>
    </row>
    <row r="560" spans="1:8" s="285" customFormat="1" ht="22.5">
      <c r="A560" s="245" t="s">
        <v>1591</v>
      </c>
      <c r="B560" s="311" t="s">
        <v>1306</v>
      </c>
      <c r="C560" s="311" t="s">
        <v>1306</v>
      </c>
      <c r="D560" s="311">
        <v>135000</v>
      </c>
      <c r="E560" s="311">
        <v>18000</v>
      </c>
      <c r="F560" s="311" t="s">
        <v>1306</v>
      </c>
      <c r="G560" s="311" t="s">
        <v>1306</v>
      </c>
      <c r="H560" s="311">
        <v>153000</v>
      </c>
    </row>
    <row r="561" spans="1:8" s="285" customFormat="1" ht="11.25">
      <c r="A561" s="228" t="s">
        <v>1434</v>
      </c>
      <c r="B561" s="308" t="s">
        <v>1306</v>
      </c>
      <c r="C561" s="308" t="s">
        <v>1306</v>
      </c>
      <c r="D561" s="308">
        <v>135000</v>
      </c>
      <c r="E561" s="308">
        <v>18000</v>
      </c>
      <c r="F561" s="308" t="s">
        <v>1306</v>
      </c>
      <c r="G561" s="308" t="s">
        <v>1306</v>
      </c>
      <c r="H561" s="308">
        <v>153000</v>
      </c>
    </row>
    <row r="562" spans="1:8" s="285" customFormat="1" ht="11.25">
      <c r="A562" s="227" t="s">
        <v>92</v>
      </c>
      <c r="B562" s="307" t="s">
        <v>1306</v>
      </c>
      <c r="C562" s="307" t="s">
        <v>1306</v>
      </c>
      <c r="D562" s="307">
        <v>139800</v>
      </c>
      <c r="E562" s="307">
        <v>17000</v>
      </c>
      <c r="F562" s="307" t="s">
        <v>1306</v>
      </c>
      <c r="G562" s="307" t="s">
        <v>1306</v>
      </c>
      <c r="H562" s="307">
        <v>156800</v>
      </c>
    </row>
    <row r="563" spans="1:8" s="285" customFormat="1" ht="11.25">
      <c r="A563" s="245" t="s">
        <v>1</v>
      </c>
      <c r="B563" s="311" t="s">
        <v>1306</v>
      </c>
      <c r="C563" s="311" t="s">
        <v>1306</v>
      </c>
      <c r="D563" s="311">
        <v>139800</v>
      </c>
      <c r="E563" s="311">
        <v>17000</v>
      </c>
      <c r="F563" s="311" t="s">
        <v>1306</v>
      </c>
      <c r="G563" s="311" t="s">
        <v>1306</v>
      </c>
      <c r="H563" s="311">
        <v>156800</v>
      </c>
    </row>
    <row r="564" spans="1:8" s="285" customFormat="1" ht="11.25">
      <c r="A564" s="245" t="s">
        <v>1572</v>
      </c>
      <c r="B564" s="311" t="s">
        <v>1306</v>
      </c>
      <c r="C564" s="311" t="s">
        <v>1306</v>
      </c>
      <c r="D564" s="311">
        <v>139800</v>
      </c>
      <c r="E564" s="311">
        <v>17000</v>
      </c>
      <c r="F564" s="311" t="s">
        <v>1306</v>
      </c>
      <c r="G564" s="311" t="s">
        <v>1306</v>
      </c>
      <c r="H564" s="311">
        <v>156800</v>
      </c>
    </row>
    <row r="565" spans="1:8" s="285" customFormat="1" ht="22.5">
      <c r="A565" s="245" t="s">
        <v>1569</v>
      </c>
      <c r="B565" s="311" t="s">
        <v>1306</v>
      </c>
      <c r="C565" s="311" t="s">
        <v>1306</v>
      </c>
      <c r="D565" s="311">
        <v>139800</v>
      </c>
      <c r="E565" s="311">
        <v>17000</v>
      </c>
      <c r="F565" s="311" t="s">
        <v>1306</v>
      </c>
      <c r="G565" s="311" t="s">
        <v>1306</v>
      </c>
      <c r="H565" s="311">
        <v>156800</v>
      </c>
    </row>
    <row r="566" spans="1:8" s="285" customFormat="1" ht="33.75">
      <c r="A566" s="245" t="s">
        <v>1592</v>
      </c>
      <c r="B566" s="311" t="s">
        <v>1306</v>
      </c>
      <c r="C566" s="311" t="s">
        <v>1306</v>
      </c>
      <c r="D566" s="311">
        <v>139800</v>
      </c>
      <c r="E566" s="311">
        <v>17000</v>
      </c>
      <c r="F566" s="311" t="s">
        <v>1306</v>
      </c>
      <c r="G566" s="311" t="s">
        <v>1306</v>
      </c>
      <c r="H566" s="311">
        <v>156800</v>
      </c>
    </row>
    <row r="567" spans="1:8" s="285" customFormat="1" ht="11.25">
      <c r="A567" s="228" t="s">
        <v>1434</v>
      </c>
      <c r="B567" s="308" t="s">
        <v>1306</v>
      </c>
      <c r="C567" s="308" t="s">
        <v>1306</v>
      </c>
      <c r="D567" s="308">
        <v>139800</v>
      </c>
      <c r="E567" s="308">
        <v>17000</v>
      </c>
      <c r="F567" s="308" t="s">
        <v>1306</v>
      </c>
      <c r="G567" s="308" t="s">
        <v>1306</v>
      </c>
      <c r="H567" s="308">
        <v>156800</v>
      </c>
    </row>
    <row r="568" spans="1:8" s="285" customFormat="1" ht="11.25">
      <c r="A568" s="227" t="s">
        <v>93</v>
      </c>
      <c r="B568" s="307" t="s">
        <v>1306</v>
      </c>
      <c r="C568" s="307" t="s">
        <v>1306</v>
      </c>
      <c r="D568" s="307">
        <v>120000</v>
      </c>
      <c r="E568" s="307">
        <v>182000</v>
      </c>
      <c r="F568" s="307" t="s">
        <v>1306</v>
      </c>
      <c r="G568" s="307" t="s">
        <v>1306</v>
      </c>
      <c r="H568" s="307">
        <v>302000</v>
      </c>
    </row>
    <row r="569" spans="1:8" s="285" customFormat="1" ht="11.25">
      <c r="A569" s="245" t="s">
        <v>1</v>
      </c>
      <c r="B569" s="311" t="s">
        <v>1306</v>
      </c>
      <c r="C569" s="311" t="s">
        <v>1306</v>
      </c>
      <c r="D569" s="311">
        <v>120000</v>
      </c>
      <c r="E569" s="311">
        <v>182000</v>
      </c>
      <c r="F569" s="311" t="s">
        <v>1306</v>
      </c>
      <c r="G569" s="311" t="s">
        <v>1306</v>
      </c>
      <c r="H569" s="311">
        <v>302000</v>
      </c>
    </row>
    <row r="570" spans="1:8" s="285" customFormat="1" ht="11.25">
      <c r="A570" s="245" t="s">
        <v>1581</v>
      </c>
      <c r="B570" s="311" t="s">
        <v>1306</v>
      </c>
      <c r="C570" s="311" t="s">
        <v>1306</v>
      </c>
      <c r="D570" s="311">
        <v>120000</v>
      </c>
      <c r="E570" s="311">
        <v>182000</v>
      </c>
      <c r="F570" s="311" t="s">
        <v>1306</v>
      </c>
      <c r="G570" s="311" t="s">
        <v>1306</v>
      </c>
      <c r="H570" s="311">
        <v>302000</v>
      </c>
    </row>
    <row r="571" spans="1:8" s="285" customFormat="1" ht="22.5">
      <c r="A571" s="245" t="s">
        <v>1569</v>
      </c>
      <c r="B571" s="311" t="s">
        <v>1306</v>
      </c>
      <c r="C571" s="311" t="s">
        <v>1306</v>
      </c>
      <c r="D571" s="311">
        <v>120000</v>
      </c>
      <c r="E571" s="311">
        <v>182000</v>
      </c>
      <c r="F571" s="311" t="s">
        <v>1306</v>
      </c>
      <c r="G571" s="311" t="s">
        <v>1306</v>
      </c>
      <c r="H571" s="311">
        <v>302000</v>
      </c>
    </row>
    <row r="572" spans="1:8" s="285" customFormat="1" ht="33.75">
      <c r="A572" s="245" t="s">
        <v>1593</v>
      </c>
      <c r="B572" s="311" t="s">
        <v>1306</v>
      </c>
      <c r="C572" s="311" t="s">
        <v>1306</v>
      </c>
      <c r="D572" s="311">
        <v>120000</v>
      </c>
      <c r="E572" s="311">
        <v>182000</v>
      </c>
      <c r="F572" s="311" t="s">
        <v>1306</v>
      </c>
      <c r="G572" s="311" t="s">
        <v>1306</v>
      </c>
      <c r="H572" s="311">
        <v>302000</v>
      </c>
    </row>
    <row r="573" spans="1:8" s="285" customFormat="1" ht="22.5">
      <c r="A573" s="228" t="s">
        <v>1594</v>
      </c>
      <c r="B573" s="308" t="s">
        <v>1306</v>
      </c>
      <c r="C573" s="308" t="s">
        <v>1306</v>
      </c>
      <c r="D573" s="308">
        <v>120000</v>
      </c>
      <c r="E573" s="308">
        <v>182000</v>
      </c>
      <c r="F573" s="308" t="s">
        <v>1306</v>
      </c>
      <c r="G573" s="308" t="s">
        <v>1306</v>
      </c>
      <c r="H573" s="308">
        <v>302000</v>
      </c>
    </row>
    <row r="574" spans="1:8" s="285" customFormat="1" ht="11.25">
      <c r="A574" s="227" t="s">
        <v>94</v>
      </c>
      <c r="B574" s="307">
        <v>1215400</v>
      </c>
      <c r="C574" s="307" t="s">
        <v>1306</v>
      </c>
      <c r="D574" s="307">
        <v>3198700</v>
      </c>
      <c r="E574" s="307">
        <v>61500</v>
      </c>
      <c r="F574" s="307" t="s">
        <v>1306</v>
      </c>
      <c r="G574" s="307" t="s">
        <v>1306</v>
      </c>
      <c r="H574" s="307">
        <v>4475600</v>
      </c>
    </row>
    <row r="575" spans="1:8" s="285" customFormat="1" ht="11.25">
      <c r="A575" s="227" t="s">
        <v>95</v>
      </c>
      <c r="B575" s="307">
        <v>1215400</v>
      </c>
      <c r="C575" s="307" t="s">
        <v>1306</v>
      </c>
      <c r="D575" s="307">
        <v>414900</v>
      </c>
      <c r="E575" s="307">
        <v>25500</v>
      </c>
      <c r="F575" s="307" t="s">
        <v>1306</v>
      </c>
      <c r="G575" s="307" t="s">
        <v>1306</v>
      </c>
      <c r="H575" s="307">
        <v>1655800</v>
      </c>
    </row>
    <row r="576" spans="1:8" s="285" customFormat="1" ht="11.25">
      <c r="A576" s="245" t="s">
        <v>96</v>
      </c>
      <c r="B576" s="311">
        <v>1215400</v>
      </c>
      <c r="C576" s="311" t="s">
        <v>1306</v>
      </c>
      <c r="D576" s="311">
        <v>414900</v>
      </c>
      <c r="E576" s="311">
        <v>25500</v>
      </c>
      <c r="F576" s="311" t="s">
        <v>1306</v>
      </c>
      <c r="G576" s="311" t="s">
        <v>1306</v>
      </c>
      <c r="H576" s="311">
        <v>1655800</v>
      </c>
    </row>
    <row r="577" spans="1:8" s="285" customFormat="1" ht="11.25">
      <c r="A577" s="245" t="s">
        <v>1422</v>
      </c>
      <c r="B577" s="311">
        <v>1215400</v>
      </c>
      <c r="C577" s="311" t="s">
        <v>1306</v>
      </c>
      <c r="D577" s="311">
        <v>414900</v>
      </c>
      <c r="E577" s="311">
        <v>25500</v>
      </c>
      <c r="F577" s="311" t="s">
        <v>1306</v>
      </c>
      <c r="G577" s="311" t="s">
        <v>1306</v>
      </c>
      <c r="H577" s="311">
        <v>1655800</v>
      </c>
    </row>
    <row r="578" spans="1:8" s="285" customFormat="1" ht="11.25">
      <c r="A578" s="245" t="s">
        <v>1423</v>
      </c>
      <c r="B578" s="311">
        <v>1215400</v>
      </c>
      <c r="C578" s="311" t="s">
        <v>1306</v>
      </c>
      <c r="D578" s="311">
        <v>414900</v>
      </c>
      <c r="E578" s="311">
        <v>25500</v>
      </c>
      <c r="F578" s="311" t="s">
        <v>1306</v>
      </c>
      <c r="G578" s="311" t="s">
        <v>1306</v>
      </c>
      <c r="H578" s="311">
        <v>1655800</v>
      </c>
    </row>
    <row r="579" spans="1:8" s="285" customFormat="1" ht="45">
      <c r="A579" s="245" t="s">
        <v>1424</v>
      </c>
      <c r="B579" s="311" t="s">
        <v>1306</v>
      </c>
      <c r="C579" s="311" t="s">
        <v>1306</v>
      </c>
      <c r="D579" s="311">
        <v>206750</v>
      </c>
      <c r="E579" s="311" t="s">
        <v>1306</v>
      </c>
      <c r="F579" s="311" t="s">
        <v>1306</v>
      </c>
      <c r="G579" s="311" t="s">
        <v>1306</v>
      </c>
      <c r="H579" s="311">
        <v>206750</v>
      </c>
    </row>
    <row r="580" spans="1:8" s="285" customFormat="1" ht="11.25">
      <c r="A580" s="228" t="s">
        <v>1416</v>
      </c>
      <c r="B580" s="308" t="s">
        <v>1306</v>
      </c>
      <c r="C580" s="308" t="s">
        <v>1306</v>
      </c>
      <c r="D580" s="308">
        <v>206750</v>
      </c>
      <c r="E580" s="308" t="s">
        <v>1306</v>
      </c>
      <c r="F580" s="308" t="s">
        <v>1306</v>
      </c>
      <c r="G580" s="308" t="s">
        <v>1306</v>
      </c>
      <c r="H580" s="308">
        <v>206750</v>
      </c>
    </row>
    <row r="581" spans="1:8" s="285" customFormat="1" ht="45">
      <c r="A581" s="245" t="s">
        <v>1425</v>
      </c>
      <c r="B581" s="311" t="s">
        <v>1306</v>
      </c>
      <c r="C581" s="311" t="s">
        <v>1306</v>
      </c>
      <c r="D581" s="311">
        <v>63000</v>
      </c>
      <c r="E581" s="311" t="s">
        <v>1306</v>
      </c>
      <c r="F581" s="311" t="s">
        <v>1306</v>
      </c>
      <c r="G581" s="311" t="s">
        <v>1306</v>
      </c>
      <c r="H581" s="311">
        <v>63000</v>
      </c>
    </row>
    <row r="582" spans="1:8" s="285" customFormat="1" ht="11.25">
      <c r="A582" s="228" t="s">
        <v>1416</v>
      </c>
      <c r="B582" s="308" t="s">
        <v>1306</v>
      </c>
      <c r="C582" s="308" t="s">
        <v>1306</v>
      </c>
      <c r="D582" s="308">
        <v>63000</v>
      </c>
      <c r="E582" s="308" t="s">
        <v>1306</v>
      </c>
      <c r="F582" s="308" t="s">
        <v>1306</v>
      </c>
      <c r="G582" s="308" t="s">
        <v>1306</v>
      </c>
      <c r="H582" s="308">
        <v>63000</v>
      </c>
    </row>
    <row r="583" spans="1:8" s="285" customFormat="1" ht="33.75">
      <c r="A583" s="245" t="s">
        <v>1426</v>
      </c>
      <c r="B583" s="311" t="s">
        <v>1306</v>
      </c>
      <c r="C583" s="311" t="s">
        <v>1306</v>
      </c>
      <c r="D583" s="311">
        <v>90850</v>
      </c>
      <c r="E583" s="311">
        <v>15000</v>
      </c>
      <c r="F583" s="311" t="s">
        <v>1306</v>
      </c>
      <c r="G583" s="311" t="s">
        <v>1306</v>
      </c>
      <c r="H583" s="311">
        <v>105850</v>
      </c>
    </row>
    <row r="584" spans="1:8" s="285" customFormat="1" ht="11.25">
      <c r="A584" s="228" t="s">
        <v>1416</v>
      </c>
      <c r="B584" s="308" t="s">
        <v>1306</v>
      </c>
      <c r="C584" s="308" t="s">
        <v>1306</v>
      </c>
      <c r="D584" s="308">
        <v>90850</v>
      </c>
      <c r="E584" s="308">
        <v>15000</v>
      </c>
      <c r="F584" s="308" t="s">
        <v>1306</v>
      </c>
      <c r="G584" s="308" t="s">
        <v>1306</v>
      </c>
      <c r="H584" s="308">
        <v>105850</v>
      </c>
    </row>
    <row r="585" spans="1:8" s="285" customFormat="1" ht="33.75">
      <c r="A585" s="245" t="s">
        <v>1427</v>
      </c>
      <c r="B585" s="311">
        <v>1215400</v>
      </c>
      <c r="C585" s="311" t="s">
        <v>1306</v>
      </c>
      <c r="D585" s="311">
        <v>44700</v>
      </c>
      <c r="E585" s="311" t="s">
        <v>1306</v>
      </c>
      <c r="F585" s="311" t="s">
        <v>1306</v>
      </c>
      <c r="G585" s="311" t="s">
        <v>1306</v>
      </c>
      <c r="H585" s="311">
        <v>1260100</v>
      </c>
    </row>
    <row r="586" spans="1:8" s="285" customFormat="1" ht="11.25">
      <c r="A586" s="228" t="s">
        <v>1416</v>
      </c>
      <c r="B586" s="308">
        <v>1215400</v>
      </c>
      <c r="C586" s="308" t="s">
        <v>1306</v>
      </c>
      <c r="D586" s="308">
        <v>44700</v>
      </c>
      <c r="E586" s="308" t="s">
        <v>1306</v>
      </c>
      <c r="F586" s="308" t="s">
        <v>1306</v>
      </c>
      <c r="G586" s="308" t="s">
        <v>1306</v>
      </c>
      <c r="H586" s="308">
        <v>1260100</v>
      </c>
    </row>
    <row r="587" spans="1:8" s="285" customFormat="1" ht="22.5">
      <c r="A587" s="245" t="s">
        <v>1420</v>
      </c>
      <c r="B587" s="311" t="s">
        <v>1306</v>
      </c>
      <c r="C587" s="311" t="s">
        <v>1306</v>
      </c>
      <c r="D587" s="311">
        <v>9600</v>
      </c>
      <c r="E587" s="311">
        <v>10500</v>
      </c>
      <c r="F587" s="311" t="s">
        <v>1306</v>
      </c>
      <c r="G587" s="311" t="s">
        <v>1306</v>
      </c>
      <c r="H587" s="311">
        <v>20100</v>
      </c>
    </row>
    <row r="588" spans="1:8" s="285" customFormat="1" ht="11.25">
      <c r="A588" s="228" t="s">
        <v>1416</v>
      </c>
      <c r="B588" s="308" t="s">
        <v>1306</v>
      </c>
      <c r="C588" s="308" t="s">
        <v>1306</v>
      </c>
      <c r="D588" s="308">
        <v>9600</v>
      </c>
      <c r="E588" s="308">
        <v>10500</v>
      </c>
      <c r="F588" s="308" t="s">
        <v>1306</v>
      </c>
      <c r="G588" s="308" t="s">
        <v>1306</v>
      </c>
      <c r="H588" s="308">
        <v>20100</v>
      </c>
    </row>
    <row r="589" spans="1:8" s="285" customFormat="1" ht="22.5">
      <c r="A589" s="227" t="s">
        <v>97</v>
      </c>
      <c r="B589" s="307" t="s">
        <v>1306</v>
      </c>
      <c r="C589" s="307" t="s">
        <v>1306</v>
      </c>
      <c r="D589" s="307">
        <v>2783800</v>
      </c>
      <c r="E589" s="307">
        <v>36000</v>
      </c>
      <c r="F589" s="307" t="s">
        <v>1306</v>
      </c>
      <c r="G589" s="307" t="s">
        <v>1306</v>
      </c>
      <c r="H589" s="307">
        <v>2819800</v>
      </c>
    </row>
    <row r="590" spans="1:8" s="285" customFormat="1" ht="11.25">
      <c r="A590" s="245" t="s">
        <v>96</v>
      </c>
      <c r="B590" s="311" t="s">
        <v>1306</v>
      </c>
      <c r="C590" s="311" t="s">
        <v>1306</v>
      </c>
      <c r="D590" s="311">
        <v>2783800</v>
      </c>
      <c r="E590" s="311">
        <v>36000</v>
      </c>
      <c r="F590" s="311" t="s">
        <v>1306</v>
      </c>
      <c r="G590" s="311" t="s">
        <v>1306</v>
      </c>
      <c r="H590" s="311">
        <v>2819800</v>
      </c>
    </row>
    <row r="591" spans="1:8" s="285" customFormat="1" ht="11.25">
      <c r="A591" s="245" t="s">
        <v>1595</v>
      </c>
      <c r="B591" s="311" t="s">
        <v>1306</v>
      </c>
      <c r="C591" s="311" t="s">
        <v>1306</v>
      </c>
      <c r="D591" s="311">
        <v>417600</v>
      </c>
      <c r="E591" s="311">
        <v>36000</v>
      </c>
      <c r="F591" s="311" t="s">
        <v>1306</v>
      </c>
      <c r="G591" s="311" t="s">
        <v>1306</v>
      </c>
      <c r="H591" s="311">
        <v>453600</v>
      </c>
    </row>
    <row r="592" spans="1:8" s="285" customFormat="1" ht="22.5">
      <c r="A592" s="245" t="s">
        <v>1596</v>
      </c>
      <c r="B592" s="311" t="s">
        <v>1306</v>
      </c>
      <c r="C592" s="311" t="s">
        <v>1306</v>
      </c>
      <c r="D592" s="311">
        <v>417600</v>
      </c>
      <c r="E592" s="311">
        <v>36000</v>
      </c>
      <c r="F592" s="311" t="s">
        <v>1306</v>
      </c>
      <c r="G592" s="311" t="s">
        <v>1306</v>
      </c>
      <c r="H592" s="311">
        <v>453600</v>
      </c>
    </row>
    <row r="593" spans="1:8" s="285" customFormat="1" ht="45">
      <c r="A593" s="245" t="s">
        <v>1597</v>
      </c>
      <c r="B593" s="311" t="s">
        <v>1306</v>
      </c>
      <c r="C593" s="311" t="s">
        <v>1306</v>
      </c>
      <c r="D593" s="311">
        <v>417600</v>
      </c>
      <c r="E593" s="311">
        <v>36000</v>
      </c>
      <c r="F593" s="311" t="s">
        <v>1306</v>
      </c>
      <c r="G593" s="311" t="s">
        <v>1306</v>
      </c>
      <c r="H593" s="311">
        <v>453600</v>
      </c>
    </row>
    <row r="594" spans="1:8" s="285" customFormat="1" ht="11.25">
      <c r="A594" s="228" t="s">
        <v>1416</v>
      </c>
      <c r="B594" s="308" t="s">
        <v>1306</v>
      </c>
      <c r="C594" s="308" t="s">
        <v>1306</v>
      </c>
      <c r="D594" s="308">
        <v>417600</v>
      </c>
      <c r="E594" s="308">
        <v>36000</v>
      </c>
      <c r="F594" s="308" t="s">
        <v>1306</v>
      </c>
      <c r="G594" s="308" t="s">
        <v>1306</v>
      </c>
      <c r="H594" s="308">
        <v>453600</v>
      </c>
    </row>
    <row r="595" spans="1:8" s="285" customFormat="1" ht="11.25">
      <c r="A595" s="245" t="s">
        <v>1598</v>
      </c>
      <c r="B595" s="311" t="s">
        <v>1306</v>
      </c>
      <c r="C595" s="311" t="s">
        <v>1306</v>
      </c>
      <c r="D595" s="311">
        <v>2366200</v>
      </c>
      <c r="E595" s="311" t="s">
        <v>1306</v>
      </c>
      <c r="F595" s="311" t="s">
        <v>1306</v>
      </c>
      <c r="G595" s="311" t="s">
        <v>1306</v>
      </c>
      <c r="H595" s="311">
        <v>2366200</v>
      </c>
    </row>
    <row r="596" spans="1:8" s="285" customFormat="1" ht="11.25">
      <c r="A596" s="245" t="s">
        <v>1599</v>
      </c>
      <c r="B596" s="311" t="s">
        <v>1306</v>
      </c>
      <c r="C596" s="311" t="s">
        <v>1306</v>
      </c>
      <c r="D596" s="311">
        <v>2366200</v>
      </c>
      <c r="E596" s="311" t="s">
        <v>1306</v>
      </c>
      <c r="F596" s="311" t="s">
        <v>1306</v>
      </c>
      <c r="G596" s="311" t="s">
        <v>1306</v>
      </c>
      <c r="H596" s="311">
        <v>2366200</v>
      </c>
    </row>
    <row r="597" spans="1:8" s="285" customFormat="1" ht="45">
      <c r="A597" s="245" t="s">
        <v>1600</v>
      </c>
      <c r="B597" s="311" t="s">
        <v>1306</v>
      </c>
      <c r="C597" s="311" t="s">
        <v>1306</v>
      </c>
      <c r="D597" s="311">
        <v>1073600</v>
      </c>
      <c r="E597" s="311" t="s">
        <v>1306</v>
      </c>
      <c r="F597" s="311" t="s">
        <v>1306</v>
      </c>
      <c r="G597" s="311" t="s">
        <v>1306</v>
      </c>
      <c r="H597" s="311">
        <v>1073600</v>
      </c>
    </row>
    <row r="598" spans="1:8" s="285" customFormat="1" ht="11.25">
      <c r="A598" s="228" t="s">
        <v>1416</v>
      </c>
      <c r="B598" s="308" t="s">
        <v>1306</v>
      </c>
      <c r="C598" s="308" t="s">
        <v>1306</v>
      </c>
      <c r="D598" s="308">
        <v>1073600</v>
      </c>
      <c r="E598" s="308" t="s">
        <v>1306</v>
      </c>
      <c r="F598" s="308" t="s">
        <v>1306</v>
      </c>
      <c r="G598" s="308" t="s">
        <v>1306</v>
      </c>
      <c r="H598" s="308">
        <v>1073600</v>
      </c>
    </row>
    <row r="599" spans="1:8" s="285" customFormat="1" ht="45">
      <c r="A599" s="245" t="s">
        <v>1601</v>
      </c>
      <c r="B599" s="311" t="s">
        <v>1306</v>
      </c>
      <c r="C599" s="311" t="s">
        <v>1306</v>
      </c>
      <c r="D599" s="311">
        <v>1292600</v>
      </c>
      <c r="E599" s="311" t="s">
        <v>1306</v>
      </c>
      <c r="F599" s="311" t="s">
        <v>1306</v>
      </c>
      <c r="G599" s="311" t="s">
        <v>1306</v>
      </c>
      <c r="H599" s="311">
        <v>1292600</v>
      </c>
    </row>
    <row r="600" spans="1:8" s="285" customFormat="1" ht="11.25">
      <c r="A600" s="228" t="s">
        <v>1434</v>
      </c>
      <c r="B600" s="308" t="s">
        <v>1306</v>
      </c>
      <c r="C600" s="308" t="s">
        <v>1306</v>
      </c>
      <c r="D600" s="308">
        <v>1292600</v>
      </c>
      <c r="E600" s="308" t="s">
        <v>1306</v>
      </c>
      <c r="F600" s="308" t="s">
        <v>1306</v>
      </c>
      <c r="G600" s="308" t="s">
        <v>1306</v>
      </c>
      <c r="H600" s="308">
        <v>1292600</v>
      </c>
    </row>
    <row r="601" spans="1:8" s="285" customFormat="1" ht="22.5">
      <c r="A601" s="227" t="s">
        <v>1410</v>
      </c>
      <c r="B601" s="307">
        <v>1995320</v>
      </c>
      <c r="C601" s="307" t="s">
        <v>1306</v>
      </c>
      <c r="D601" s="307">
        <v>15088660</v>
      </c>
      <c r="E601" s="307">
        <v>34540</v>
      </c>
      <c r="F601" s="307">
        <v>25800</v>
      </c>
      <c r="G601" s="307" t="s">
        <v>1306</v>
      </c>
      <c r="H601" s="307">
        <v>17144320</v>
      </c>
    </row>
    <row r="602" spans="1:8" s="285" customFormat="1" ht="22.5">
      <c r="A602" s="227" t="s">
        <v>1411</v>
      </c>
      <c r="B602" s="307">
        <v>1995320</v>
      </c>
      <c r="C602" s="307" t="s">
        <v>1306</v>
      </c>
      <c r="D602" s="307">
        <v>1169740</v>
      </c>
      <c r="E602" s="307">
        <v>17200</v>
      </c>
      <c r="F602" s="307" t="s">
        <v>1306</v>
      </c>
      <c r="G602" s="307" t="s">
        <v>1306</v>
      </c>
      <c r="H602" s="307">
        <v>3182260</v>
      </c>
    </row>
    <row r="603" spans="1:8" s="285" customFormat="1" ht="11.25">
      <c r="A603" s="245" t="s">
        <v>716</v>
      </c>
      <c r="B603" s="311">
        <v>1995320</v>
      </c>
      <c r="C603" s="311" t="s">
        <v>1306</v>
      </c>
      <c r="D603" s="311">
        <v>928100</v>
      </c>
      <c r="E603" s="311">
        <v>17200</v>
      </c>
      <c r="F603" s="311" t="s">
        <v>1306</v>
      </c>
      <c r="G603" s="311" t="s">
        <v>1306</v>
      </c>
      <c r="H603" s="311">
        <v>2940620</v>
      </c>
    </row>
    <row r="604" spans="1:8" s="285" customFormat="1" ht="11.25">
      <c r="A604" s="245" t="s">
        <v>1422</v>
      </c>
      <c r="B604" s="311">
        <v>1995320</v>
      </c>
      <c r="C604" s="311" t="s">
        <v>1306</v>
      </c>
      <c r="D604" s="311">
        <v>928100</v>
      </c>
      <c r="E604" s="311">
        <v>17200</v>
      </c>
      <c r="F604" s="311" t="s">
        <v>1306</v>
      </c>
      <c r="G604" s="311" t="s">
        <v>1306</v>
      </c>
      <c r="H604" s="311">
        <v>2940620</v>
      </c>
    </row>
    <row r="605" spans="1:8" s="285" customFormat="1" ht="11.25">
      <c r="A605" s="245" t="s">
        <v>1423</v>
      </c>
      <c r="B605" s="311">
        <v>1995320</v>
      </c>
      <c r="C605" s="311" t="s">
        <v>1306</v>
      </c>
      <c r="D605" s="311">
        <v>928100</v>
      </c>
      <c r="E605" s="311">
        <v>17200</v>
      </c>
      <c r="F605" s="311" t="s">
        <v>1306</v>
      </c>
      <c r="G605" s="311" t="s">
        <v>1306</v>
      </c>
      <c r="H605" s="311">
        <v>2940620</v>
      </c>
    </row>
    <row r="606" spans="1:8" s="285" customFormat="1" ht="45">
      <c r="A606" s="245" t="s">
        <v>1424</v>
      </c>
      <c r="B606" s="311" t="s">
        <v>1306</v>
      </c>
      <c r="C606" s="311" t="s">
        <v>1306</v>
      </c>
      <c r="D606" s="311">
        <v>252000</v>
      </c>
      <c r="E606" s="311" t="s">
        <v>1306</v>
      </c>
      <c r="F606" s="311" t="s">
        <v>1306</v>
      </c>
      <c r="G606" s="311" t="s">
        <v>1306</v>
      </c>
      <c r="H606" s="311">
        <v>252000</v>
      </c>
    </row>
    <row r="607" spans="1:8" s="285" customFormat="1" ht="11.25">
      <c r="A607" s="228" t="s">
        <v>1416</v>
      </c>
      <c r="B607" s="308" t="s">
        <v>1306</v>
      </c>
      <c r="C607" s="308" t="s">
        <v>1306</v>
      </c>
      <c r="D607" s="308">
        <v>252000</v>
      </c>
      <c r="E607" s="308" t="s">
        <v>1306</v>
      </c>
      <c r="F607" s="308" t="s">
        <v>1306</v>
      </c>
      <c r="G607" s="308" t="s">
        <v>1306</v>
      </c>
      <c r="H607" s="308">
        <v>252000</v>
      </c>
    </row>
    <row r="608" spans="1:8" s="285" customFormat="1" ht="45">
      <c r="A608" s="245" t="s">
        <v>1425</v>
      </c>
      <c r="B608" s="311" t="s">
        <v>1306</v>
      </c>
      <c r="C608" s="311" t="s">
        <v>1306</v>
      </c>
      <c r="D608" s="311">
        <v>347000</v>
      </c>
      <c r="E608" s="311" t="s">
        <v>1306</v>
      </c>
      <c r="F608" s="311" t="s">
        <v>1306</v>
      </c>
      <c r="G608" s="311" t="s">
        <v>1306</v>
      </c>
      <c r="H608" s="311">
        <v>347000</v>
      </c>
    </row>
    <row r="609" spans="1:8" s="285" customFormat="1" ht="11.25">
      <c r="A609" s="228" t="s">
        <v>1416</v>
      </c>
      <c r="B609" s="308" t="s">
        <v>1306</v>
      </c>
      <c r="C609" s="308" t="s">
        <v>1306</v>
      </c>
      <c r="D609" s="308">
        <v>347000</v>
      </c>
      <c r="E609" s="308" t="s">
        <v>1306</v>
      </c>
      <c r="F609" s="308" t="s">
        <v>1306</v>
      </c>
      <c r="G609" s="308" t="s">
        <v>1306</v>
      </c>
      <c r="H609" s="308">
        <v>347000</v>
      </c>
    </row>
    <row r="610" spans="1:8" s="285" customFormat="1" ht="33.75">
      <c r="A610" s="245" t="s">
        <v>1426</v>
      </c>
      <c r="B610" s="311" t="s">
        <v>1306</v>
      </c>
      <c r="C610" s="311" t="s">
        <v>1306</v>
      </c>
      <c r="D610" s="311">
        <v>263700</v>
      </c>
      <c r="E610" s="311">
        <v>17200</v>
      </c>
      <c r="F610" s="311" t="s">
        <v>1306</v>
      </c>
      <c r="G610" s="311" t="s">
        <v>1306</v>
      </c>
      <c r="H610" s="311">
        <v>280900</v>
      </c>
    </row>
    <row r="611" spans="1:8" s="285" customFormat="1" ht="11.25">
      <c r="A611" s="228" t="s">
        <v>1416</v>
      </c>
      <c r="B611" s="308" t="s">
        <v>1306</v>
      </c>
      <c r="C611" s="308" t="s">
        <v>1306</v>
      </c>
      <c r="D611" s="308">
        <v>263700</v>
      </c>
      <c r="E611" s="308">
        <v>17200</v>
      </c>
      <c r="F611" s="308" t="s">
        <v>1306</v>
      </c>
      <c r="G611" s="308" t="s">
        <v>1306</v>
      </c>
      <c r="H611" s="308">
        <v>280900</v>
      </c>
    </row>
    <row r="612" spans="1:8" s="285" customFormat="1" ht="33.75">
      <c r="A612" s="245" t="s">
        <v>1427</v>
      </c>
      <c r="B612" s="311">
        <v>1995320</v>
      </c>
      <c r="C612" s="311" t="s">
        <v>1306</v>
      </c>
      <c r="D612" s="311">
        <v>39600</v>
      </c>
      <c r="E612" s="311" t="s">
        <v>1306</v>
      </c>
      <c r="F612" s="311" t="s">
        <v>1306</v>
      </c>
      <c r="G612" s="311" t="s">
        <v>1306</v>
      </c>
      <c r="H612" s="311">
        <v>2034920</v>
      </c>
    </row>
    <row r="613" spans="1:8" s="285" customFormat="1" ht="11.25">
      <c r="A613" s="228" t="s">
        <v>1416</v>
      </c>
      <c r="B613" s="308">
        <v>1995320</v>
      </c>
      <c r="C613" s="308" t="s">
        <v>1306</v>
      </c>
      <c r="D613" s="308">
        <v>39600</v>
      </c>
      <c r="E613" s="308" t="s">
        <v>1306</v>
      </c>
      <c r="F613" s="308" t="s">
        <v>1306</v>
      </c>
      <c r="G613" s="308" t="s">
        <v>1306</v>
      </c>
      <c r="H613" s="308">
        <v>2034920</v>
      </c>
    </row>
    <row r="614" spans="1:8" s="285" customFormat="1" ht="22.5">
      <c r="A614" s="245" t="s">
        <v>1420</v>
      </c>
      <c r="B614" s="311" t="s">
        <v>1306</v>
      </c>
      <c r="C614" s="311" t="s">
        <v>1306</v>
      </c>
      <c r="D614" s="311">
        <v>25800</v>
      </c>
      <c r="E614" s="311" t="s">
        <v>1306</v>
      </c>
      <c r="F614" s="311" t="s">
        <v>1306</v>
      </c>
      <c r="G614" s="311" t="s">
        <v>1306</v>
      </c>
      <c r="H614" s="311">
        <v>25800</v>
      </c>
    </row>
    <row r="615" spans="1:8" s="285" customFormat="1" ht="11.25">
      <c r="A615" s="228" t="s">
        <v>1416</v>
      </c>
      <c r="B615" s="308" t="s">
        <v>1306</v>
      </c>
      <c r="C615" s="308" t="s">
        <v>1306</v>
      </c>
      <c r="D615" s="308">
        <v>25800</v>
      </c>
      <c r="E615" s="308" t="s">
        <v>1306</v>
      </c>
      <c r="F615" s="308" t="s">
        <v>1306</v>
      </c>
      <c r="G615" s="308" t="s">
        <v>1306</v>
      </c>
      <c r="H615" s="308">
        <v>25800</v>
      </c>
    </row>
    <row r="616" spans="1:8" s="285" customFormat="1" ht="11.25">
      <c r="A616" s="245" t="s">
        <v>717</v>
      </c>
      <c r="B616" s="311" t="s">
        <v>1306</v>
      </c>
      <c r="C616" s="311" t="s">
        <v>1306</v>
      </c>
      <c r="D616" s="311">
        <v>149400</v>
      </c>
      <c r="E616" s="311" t="s">
        <v>1306</v>
      </c>
      <c r="F616" s="311" t="s">
        <v>1306</v>
      </c>
      <c r="G616" s="311" t="s">
        <v>1306</v>
      </c>
      <c r="H616" s="311">
        <v>149400</v>
      </c>
    </row>
    <row r="617" spans="1:8" s="285" customFormat="1" ht="11.25">
      <c r="A617" s="245" t="s">
        <v>1602</v>
      </c>
      <c r="B617" s="311" t="s">
        <v>1306</v>
      </c>
      <c r="C617" s="311" t="s">
        <v>1306</v>
      </c>
      <c r="D617" s="311">
        <v>149400</v>
      </c>
      <c r="E617" s="311" t="s">
        <v>1306</v>
      </c>
      <c r="F617" s="311" t="s">
        <v>1306</v>
      </c>
      <c r="G617" s="311" t="s">
        <v>1306</v>
      </c>
      <c r="H617" s="311">
        <v>149400</v>
      </c>
    </row>
    <row r="618" spans="1:8" s="285" customFormat="1" ht="22.5">
      <c r="A618" s="245" t="s">
        <v>1603</v>
      </c>
      <c r="B618" s="311" t="s">
        <v>1306</v>
      </c>
      <c r="C618" s="311" t="s">
        <v>1306</v>
      </c>
      <c r="D618" s="311">
        <v>149400</v>
      </c>
      <c r="E618" s="311" t="s">
        <v>1306</v>
      </c>
      <c r="F618" s="311" t="s">
        <v>1306</v>
      </c>
      <c r="G618" s="311" t="s">
        <v>1306</v>
      </c>
      <c r="H618" s="311">
        <v>149400</v>
      </c>
    </row>
    <row r="619" spans="1:8" s="285" customFormat="1" ht="45">
      <c r="A619" s="245" t="s">
        <v>1604</v>
      </c>
      <c r="B619" s="311" t="s">
        <v>1306</v>
      </c>
      <c r="C619" s="311" t="s">
        <v>1306</v>
      </c>
      <c r="D619" s="311">
        <v>149400</v>
      </c>
      <c r="E619" s="311" t="s">
        <v>1306</v>
      </c>
      <c r="F619" s="311" t="s">
        <v>1306</v>
      </c>
      <c r="G619" s="311" t="s">
        <v>1306</v>
      </c>
      <c r="H619" s="311">
        <v>149400</v>
      </c>
    </row>
    <row r="620" spans="1:8" s="285" customFormat="1" ht="11.25">
      <c r="A620" s="228" t="s">
        <v>1416</v>
      </c>
      <c r="B620" s="308" t="s">
        <v>1306</v>
      </c>
      <c r="C620" s="308" t="s">
        <v>1306</v>
      </c>
      <c r="D620" s="308">
        <v>149400</v>
      </c>
      <c r="E620" s="308" t="s">
        <v>1306</v>
      </c>
      <c r="F620" s="308" t="s">
        <v>1306</v>
      </c>
      <c r="G620" s="308" t="s">
        <v>1306</v>
      </c>
      <c r="H620" s="308">
        <v>149400</v>
      </c>
    </row>
    <row r="621" spans="1:8" s="285" customFormat="1" ht="11.25">
      <c r="A621" s="245" t="s">
        <v>718</v>
      </c>
      <c r="B621" s="311" t="s">
        <v>1306</v>
      </c>
      <c r="C621" s="311" t="s">
        <v>1306</v>
      </c>
      <c r="D621" s="311">
        <v>92240</v>
      </c>
      <c r="E621" s="311" t="s">
        <v>1306</v>
      </c>
      <c r="F621" s="311" t="s">
        <v>1306</v>
      </c>
      <c r="G621" s="311" t="s">
        <v>1306</v>
      </c>
      <c r="H621" s="311">
        <v>92240</v>
      </c>
    </row>
    <row r="622" spans="1:8" s="285" customFormat="1" ht="11.25">
      <c r="A622" s="245" t="s">
        <v>1429</v>
      </c>
      <c r="B622" s="311" t="s">
        <v>1306</v>
      </c>
      <c r="C622" s="311" t="s">
        <v>1306</v>
      </c>
      <c r="D622" s="311">
        <v>92240</v>
      </c>
      <c r="E622" s="311" t="s">
        <v>1306</v>
      </c>
      <c r="F622" s="311" t="s">
        <v>1306</v>
      </c>
      <c r="G622" s="311" t="s">
        <v>1306</v>
      </c>
      <c r="H622" s="311">
        <v>92240</v>
      </c>
    </row>
    <row r="623" spans="1:8" s="285" customFormat="1" ht="11.25">
      <c r="A623" s="245" t="s">
        <v>1430</v>
      </c>
      <c r="B623" s="311" t="s">
        <v>1306</v>
      </c>
      <c r="C623" s="311" t="s">
        <v>1306</v>
      </c>
      <c r="D623" s="311">
        <v>92240</v>
      </c>
      <c r="E623" s="311" t="s">
        <v>1306</v>
      </c>
      <c r="F623" s="311" t="s">
        <v>1306</v>
      </c>
      <c r="G623" s="311" t="s">
        <v>1306</v>
      </c>
      <c r="H623" s="311">
        <v>92240</v>
      </c>
    </row>
    <row r="624" spans="1:8" s="285" customFormat="1" ht="33.75">
      <c r="A624" s="245" t="s">
        <v>1605</v>
      </c>
      <c r="B624" s="311" t="s">
        <v>1306</v>
      </c>
      <c r="C624" s="311" t="s">
        <v>1306</v>
      </c>
      <c r="D624" s="311">
        <v>92240</v>
      </c>
      <c r="E624" s="311" t="s">
        <v>1306</v>
      </c>
      <c r="F624" s="311" t="s">
        <v>1306</v>
      </c>
      <c r="G624" s="311" t="s">
        <v>1306</v>
      </c>
      <c r="H624" s="311">
        <v>92240</v>
      </c>
    </row>
    <row r="625" spans="1:8" s="285" customFormat="1" ht="11.25">
      <c r="A625" s="228" t="s">
        <v>1416</v>
      </c>
      <c r="B625" s="308" t="s">
        <v>1306</v>
      </c>
      <c r="C625" s="308" t="s">
        <v>1306</v>
      </c>
      <c r="D625" s="308">
        <v>92240</v>
      </c>
      <c r="E625" s="308" t="s">
        <v>1306</v>
      </c>
      <c r="F625" s="308" t="s">
        <v>1306</v>
      </c>
      <c r="G625" s="308" t="s">
        <v>1306</v>
      </c>
      <c r="H625" s="308">
        <v>92240</v>
      </c>
    </row>
    <row r="626" spans="1:8" s="285" customFormat="1" ht="22.5">
      <c r="A626" s="227" t="s">
        <v>719</v>
      </c>
      <c r="B626" s="307" t="s">
        <v>1306</v>
      </c>
      <c r="C626" s="307" t="s">
        <v>1306</v>
      </c>
      <c r="D626" s="307">
        <v>1953540</v>
      </c>
      <c r="E626" s="307">
        <v>17340</v>
      </c>
      <c r="F626" s="307" t="s">
        <v>1306</v>
      </c>
      <c r="G626" s="307" t="s">
        <v>1306</v>
      </c>
      <c r="H626" s="307">
        <v>1970880</v>
      </c>
    </row>
    <row r="627" spans="1:8" s="285" customFormat="1" ht="11.25">
      <c r="A627" s="245" t="s">
        <v>453</v>
      </c>
      <c r="B627" s="311" t="s">
        <v>1306</v>
      </c>
      <c r="C627" s="311" t="s">
        <v>1306</v>
      </c>
      <c r="D627" s="311">
        <v>1953540</v>
      </c>
      <c r="E627" s="311">
        <v>17340</v>
      </c>
      <c r="F627" s="311" t="s">
        <v>1306</v>
      </c>
      <c r="G627" s="311" t="s">
        <v>1306</v>
      </c>
      <c r="H627" s="311">
        <v>1970880</v>
      </c>
    </row>
    <row r="628" spans="1:8" s="285" customFormat="1" ht="11.25">
      <c r="A628" s="245" t="s">
        <v>1606</v>
      </c>
      <c r="B628" s="311" t="s">
        <v>1306</v>
      </c>
      <c r="C628" s="311" t="s">
        <v>1306</v>
      </c>
      <c r="D628" s="311">
        <v>1701560</v>
      </c>
      <c r="E628" s="311">
        <v>1000</v>
      </c>
      <c r="F628" s="311" t="s">
        <v>1306</v>
      </c>
      <c r="G628" s="311" t="s">
        <v>1306</v>
      </c>
      <c r="H628" s="311">
        <v>1702560</v>
      </c>
    </row>
    <row r="629" spans="1:8" s="285" customFormat="1" ht="22.5">
      <c r="A629" s="245" t="s">
        <v>1607</v>
      </c>
      <c r="B629" s="311" t="s">
        <v>1306</v>
      </c>
      <c r="C629" s="311" t="s">
        <v>1306</v>
      </c>
      <c r="D629" s="311">
        <v>1701560</v>
      </c>
      <c r="E629" s="311">
        <v>1000</v>
      </c>
      <c r="F629" s="311" t="s">
        <v>1306</v>
      </c>
      <c r="G629" s="311" t="s">
        <v>1306</v>
      </c>
      <c r="H629" s="311">
        <v>1702560</v>
      </c>
    </row>
    <row r="630" spans="1:8" s="285" customFormat="1" ht="33.75">
      <c r="A630" s="245" t="s">
        <v>1608</v>
      </c>
      <c r="B630" s="311" t="s">
        <v>1306</v>
      </c>
      <c r="C630" s="311" t="s">
        <v>1306</v>
      </c>
      <c r="D630" s="311">
        <v>1701560</v>
      </c>
      <c r="E630" s="311">
        <v>1000</v>
      </c>
      <c r="F630" s="311" t="s">
        <v>1306</v>
      </c>
      <c r="G630" s="311" t="s">
        <v>1306</v>
      </c>
      <c r="H630" s="311">
        <v>1702560</v>
      </c>
    </row>
    <row r="631" spans="1:8" s="285" customFormat="1" ht="11.25">
      <c r="A631" s="228" t="s">
        <v>1416</v>
      </c>
      <c r="B631" s="308" t="s">
        <v>1306</v>
      </c>
      <c r="C631" s="308" t="s">
        <v>1306</v>
      </c>
      <c r="D631" s="308">
        <v>301560</v>
      </c>
      <c r="E631" s="308">
        <v>1000</v>
      </c>
      <c r="F631" s="308" t="s">
        <v>1306</v>
      </c>
      <c r="G631" s="308" t="s">
        <v>1306</v>
      </c>
      <c r="H631" s="308">
        <v>302560</v>
      </c>
    </row>
    <row r="632" spans="1:8" s="285" customFormat="1" ht="11.25">
      <c r="A632" s="228" t="s">
        <v>1433</v>
      </c>
      <c r="B632" s="308" t="s">
        <v>1306</v>
      </c>
      <c r="C632" s="308" t="s">
        <v>1306</v>
      </c>
      <c r="D632" s="308">
        <v>1400000</v>
      </c>
      <c r="E632" s="308" t="s">
        <v>1306</v>
      </c>
      <c r="F632" s="308" t="s">
        <v>1306</v>
      </c>
      <c r="G632" s="308" t="s">
        <v>1306</v>
      </c>
      <c r="H632" s="308">
        <v>1400000</v>
      </c>
    </row>
    <row r="633" spans="1:8" s="285" customFormat="1" ht="11.25">
      <c r="A633" s="245" t="s">
        <v>1609</v>
      </c>
      <c r="B633" s="311" t="s">
        <v>1306</v>
      </c>
      <c r="C633" s="311" t="s">
        <v>1306</v>
      </c>
      <c r="D633" s="311">
        <v>86000</v>
      </c>
      <c r="E633" s="311" t="s">
        <v>1306</v>
      </c>
      <c r="F633" s="311" t="s">
        <v>1306</v>
      </c>
      <c r="G633" s="311" t="s">
        <v>1306</v>
      </c>
      <c r="H633" s="311">
        <v>86000</v>
      </c>
    </row>
    <row r="634" spans="1:8" s="285" customFormat="1" ht="22.5">
      <c r="A634" s="245" t="s">
        <v>1607</v>
      </c>
      <c r="B634" s="311" t="s">
        <v>1306</v>
      </c>
      <c r="C634" s="311" t="s">
        <v>1306</v>
      </c>
      <c r="D634" s="311">
        <v>86000</v>
      </c>
      <c r="E634" s="311" t="s">
        <v>1306</v>
      </c>
      <c r="F634" s="311" t="s">
        <v>1306</v>
      </c>
      <c r="G634" s="311" t="s">
        <v>1306</v>
      </c>
      <c r="H634" s="311">
        <v>86000</v>
      </c>
    </row>
    <row r="635" spans="1:8" s="285" customFormat="1" ht="45">
      <c r="A635" s="245" t="s">
        <v>1610</v>
      </c>
      <c r="B635" s="311" t="s">
        <v>1306</v>
      </c>
      <c r="C635" s="311" t="s">
        <v>1306</v>
      </c>
      <c r="D635" s="311">
        <v>86000</v>
      </c>
      <c r="E635" s="311" t="s">
        <v>1306</v>
      </c>
      <c r="F635" s="311" t="s">
        <v>1306</v>
      </c>
      <c r="G635" s="311" t="s">
        <v>1306</v>
      </c>
      <c r="H635" s="311">
        <v>86000</v>
      </c>
    </row>
    <row r="636" spans="1:8" s="285" customFormat="1" ht="11.25">
      <c r="A636" s="228" t="s">
        <v>1416</v>
      </c>
      <c r="B636" s="308" t="s">
        <v>1306</v>
      </c>
      <c r="C636" s="308" t="s">
        <v>1306</v>
      </c>
      <c r="D636" s="308">
        <v>86000</v>
      </c>
      <c r="E636" s="308" t="s">
        <v>1306</v>
      </c>
      <c r="F636" s="308" t="s">
        <v>1306</v>
      </c>
      <c r="G636" s="308" t="s">
        <v>1306</v>
      </c>
      <c r="H636" s="308">
        <v>86000</v>
      </c>
    </row>
    <row r="637" spans="1:8" s="285" customFormat="1" ht="11.25">
      <c r="A637" s="245" t="s">
        <v>1611</v>
      </c>
      <c r="B637" s="311" t="s">
        <v>1306</v>
      </c>
      <c r="C637" s="311" t="s">
        <v>1306</v>
      </c>
      <c r="D637" s="311">
        <v>165980</v>
      </c>
      <c r="E637" s="311">
        <v>16340</v>
      </c>
      <c r="F637" s="311" t="s">
        <v>1306</v>
      </c>
      <c r="G637" s="311" t="s">
        <v>1306</v>
      </c>
      <c r="H637" s="311">
        <v>182320</v>
      </c>
    </row>
    <row r="638" spans="1:8" s="285" customFormat="1" ht="22.5">
      <c r="A638" s="245" t="s">
        <v>1607</v>
      </c>
      <c r="B638" s="311" t="s">
        <v>1306</v>
      </c>
      <c r="C638" s="311" t="s">
        <v>1306</v>
      </c>
      <c r="D638" s="311">
        <v>165980</v>
      </c>
      <c r="E638" s="311">
        <v>16340</v>
      </c>
      <c r="F638" s="311" t="s">
        <v>1306</v>
      </c>
      <c r="G638" s="311" t="s">
        <v>1306</v>
      </c>
      <c r="H638" s="311">
        <v>182320</v>
      </c>
    </row>
    <row r="639" spans="1:8" s="285" customFormat="1" ht="56.25">
      <c r="A639" s="245" t="s">
        <v>1612</v>
      </c>
      <c r="B639" s="311" t="s">
        <v>1306</v>
      </c>
      <c r="C639" s="311" t="s">
        <v>1306</v>
      </c>
      <c r="D639" s="311">
        <v>165980</v>
      </c>
      <c r="E639" s="311">
        <v>16340</v>
      </c>
      <c r="F639" s="311" t="s">
        <v>1306</v>
      </c>
      <c r="G639" s="311" t="s">
        <v>1306</v>
      </c>
      <c r="H639" s="311">
        <v>182320</v>
      </c>
    </row>
    <row r="640" spans="1:8" s="285" customFormat="1" ht="11.25">
      <c r="A640" s="228" t="s">
        <v>1416</v>
      </c>
      <c r="B640" s="308" t="s">
        <v>1306</v>
      </c>
      <c r="C640" s="308" t="s">
        <v>1306</v>
      </c>
      <c r="D640" s="308">
        <v>165980</v>
      </c>
      <c r="E640" s="308">
        <v>16340</v>
      </c>
      <c r="F640" s="308" t="s">
        <v>1306</v>
      </c>
      <c r="G640" s="308" t="s">
        <v>1306</v>
      </c>
      <c r="H640" s="308">
        <v>182320</v>
      </c>
    </row>
    <row r="641" spans="1:8" s="285" customFormat="1" ht="11.25">
      <c r="A641" s="227" t="s">
        <v>454</v>
      </c>
      <c r="B641" s="307" t="s">
        <v>1306</v>
      </c>
      <c r="C641" s="307" t="s">
        <v>1306</v>
      </c>
      <c r="D641" s="307">
        <v>11965380</v>
      </c>
      <c r="E641" s="307" t="s">
        <v>1306</v>
      </c>
      <c r="F641" s="307">
        <v>25800</v>
      </c>
      <c r="G641" s="307" t="s">
        <v>1306</v>
      </c>
      <c r="H641" s="307">
        <v>11991180</v>
      </c>
    </row>
    <row r="642" spans="1:8" s="285" customFormat="1" ht="11.25">
      <c r="A642" s="245" t="s">
        <v>716</v>
      </c>
      <c r="B642" s="311" t="s">
        <v>1306</v>
      </c>
      <c r="C642" s="311" t="s">
        <v>1306</v>
      </c>
      <c r="D642" s="311">
        <v>11965380</v>
      </c>
      <c r="E642" s="311" t="s">
        <v>1306</v>
      </c>
      <c r="F642" s="311">
        <v>25800</v>
      </c>
      <c r="G642" s="311" t="s">
        <v>1306</v>
      </c>
      <c r="H642" s="311">
        <v>11991180</v>
      </c>
    </row>
    <row r="643" spans="1:8" s="285" customFormat="1" ht="11.25">
      <c r="A643" s="245" t="s">
        <v>1613</v>
      </c>
      <c r="B643" s="311" t="s">
        <v>1306</v>
      </c>
      <c r="C643" s="311" t="s">
        <v>1306</v>
      </c>
      <c r="D643" s="311">
        <v>11965380</v>
      </c>
      <c r="E643" s="311" t="s">
        <v>1306</v>
      </c>
      <c r="F643" s="311" t="s">
        <v>1306</v>
      </c>
      <c r="G643" s="311" t="s">
        <v>1306</v>
      </c>
      <c r="H643" s="311">
        <v>11965380</v>
      </c>
    </row>
    <row r="644" spans="1:8" s="285" customFormat="1" ht="11.25">
      <c r="A644" s="245" t="s">
        <v>1614</v>
      </c>
      <c r="B644" s="311" t="s">
        <v>1306</v>
      </c>
      <c r="C644" s="311" t="s">
        <v>1306</v>
      </c>
      <c r="D644" s="311">
        <v>11965380</v>
      </c>
      <c r="E644" s="311" t="s">
        <v>1306</v>
      </c>
      <c r="F644" s="311" t="s">
        <v>1306</v>
      </c>
      <c r="G644" s="311" t="s">
        <v>1306</v>
      </c>
      <c r="H644" s="311">
        <v>11965380</v>
      </c>
    </row>
    <row r="645" spans="1:8" s="285" customFormat="1" ht="45">
      <c r="A645" s="245" t="s">
        <v>1615</v>
      </c>
      <c r="B645" s="311" t="s">
        <v>1306</v>
      </c>
      <c r="C645" s="311" t="s">
        <v>1306</v>
      </c>
      <c r="D645" s="311">
        <v>4800000</v>
      </c>
      <c r="E645" s="311" t="s">
        <v>1306</v>
      </c>
      <c r="F645" s="311" t="s">
        <v>1306</v>
      </c>
      <c r="G645" s="311" t="s">
        <v>1306</v>
      </c>
      <c r="H645" s="311">
        <v>4800000</v>
      </c>
    </row>
    <row r="646" spans="1:8" s="285" customFormat="1" ht="11.25">
      <c r="A646" s="228" t="s">
        <v>1416</v>
      </c>
      <c r="B646" s="308" t="s">
        <v>1306</v>
      </c>
      <c r="C646" s="308" t="s">
        <v>1306</v>
      </c>
      <c r="D646" s="308">
        <v>4800000</v>
      </c>
      <c r="E646" s="308" t="s">
        <v>1306</v>
      </c>
      <c r="F646" s="308" t="s">
        <v>1306</v>
      </c>
      <c r="G646" s="308" t="s">
        <v>1306</v>
      </c>
      <c r="H646" s="308">
        <v>4800000</v>
      </c>
    </row>
    <row r="647" spans="1:8" s="285" customFormat="1" ht="45">
      <c r="A647" s="245" t="s">
        <v>1616</v>
      </c>
      <c r="B647" s="311" t="s">
        <v>1306</v>
      </c>
      <c r="C647" s="311" t="s">
        <v>1306</v>
      </c>
      <c r="D647" s="311">
        <v>5508000</v>
      </c>
      <c r="E647" s="311" t="s">
        <v>1306</v>
      </c>
      <c r="F647" s="311" t="s">
        <v>1306</v>
      </c>
      <c r="G647" s="311" t="s">
        <v>1306</v>
      </c>
      <c r="H647" s="311">
        <v>5508000</v>
      </c>
    </row>
    <row r="648" spans="1:8" s="285" customFormat="1" ht="11.25">
      <c r="A648" s="228" t="s">
        <v>1416</v>
      </c>
      <c r="B648" s="308" t="s">
        <v>1306</v>
      </c>
      <c r="C648" s="308" t="s">
        <v>1306</v>
      </c>
      <c r="D648" s="308">
        <v>258000</v>
      </c>
      <c r="E648" s="308" t="s">
        <v>1306</v>
      </c>
      <c r="F648" s="308" t="s">
        <v>1306</v>
      </c>
      <c r="G648" s="308" t="s">
        <v>1306</v>
      </c>
      <c r="H648" s="308">
        <v>258000</v>
      </c>
    </row>
    <row r="649" spans="1:8" s="285" customFormat="1" ht="11.25">
      <c r="A649" s="228" t="s">
        <v>1433</v>
      </c>
      <c r="B649" s="308" t="s">
        <v>1306</v>
      </c>
      <c r="C649" s="308" t="s">
        <v>1306</v>
      </c>
      <c r="D649" s="308">
        <v>5250000</v>
      </c>
      <c r="E649" s="308" t="s">
        <v>1306</v>
      </c>
      <c r="F649" s="308" t="s">
        <v>1306</v>
      </c>
      <c r="G649" s="308" t="s">
        <v>1306</v>
      </c>
      <c r="H649" s="308">
        <v>5250000</v>
      </c>
    </row>
    <row r="650" spans="1:8" s="285" customFormat="1" ht="45">
      <c r="A650" s="245" t="s">
        <v>1617</v>
      </c>
      <c r="B650" s="311" t="s">
        <v>1306</v>
      </c>
      <c r="C650" s="311" t="s">
        <v>1306</v>
      </c>
      <c r="D650" s="311">
        <v>1657380</v>
      </c>
      <c r="E650" s="311" t="s">
        <v>1306</v>
      </c>
      <c r="F650" s="311" t="s">
        <v>1306</v>
      </c>
      <c r="G650" s="311" t="s">
        <v>1306</v>
      </c>
      <c r="H650" s="311">
        <v>1657380</v>
      </c>
    </row>
    <row r="651" spans="1:8" s="285" customFormat="1" ht="11.25">
      <c r="A651" s="228" t="s">
        <v>1416</v>
      </c>
      <c r="B651" s="308" t="s">
        <v>1306</v>
      </c>
      <c r="C651" s="308" t="s">
        <v>1306</v>
      </c>
      <c r="D651" s="308">
        <v>157380</v>
      </c>
      <c r="E651" s="308" t="s">
        <v>1306</v>
      </c>
      <c r="F651" s="308" t="s">
        <v>1306</v>
      </c>
      <c r="G651" s="308" t="s">
        <v>1306</v>
      </c>
      <c r="H651" s="308">
        <v>157380</v>
      </c>
    </row>
    <row r="652" spans="1:8" s="285" customFormat="1" ht="11.25">
      <c r="A652" s="228" t="s">
        <v>1433</v>
      </c>
      <c r="B652" s="308" t="s">
        <v>1306</v>
      </c>
      <c r="C652" s="308" t="s">
        <v>1306</v>
      </c>
      <c r="D652" s="308">
        <v>1500000</v>
      </c>
      <c r="E652" s="308" t="s">
        <v>1306</v>
      </c>
      <c r="F652" s="308" t="s">
        <v>1306</v>
      </c>
      <c r="G652" s="308" t="s">
        <v>1306</v>
      </c>
      <c r="H652" s="308">
        <v>1500000</v>
      </c>
    </row>
    <row r="653" spans="1:8" s="285" customFormat="1" ht="11.25">
      <c r="A653" s="245" t="s">
        <v>1618</v>
      </c>
      <c r="B653" s="311" t="s">
        <v>1306</v>
      </c>
      <c r="C653" s="311" t="s">
        <v>1306</v>
      </c>
      <c r="D653" s="311" t="s">
        <v>1306</v>
      </c>
      <c r="E653" s="311" t="s">
        <v>1306</v>
      </c>
      <c r="F653" s="311">
        <v>25800</v>
      </c>
      <c r="G653" s="311" t="s">
        <v>1306</v>
      </c>
      <c r="H653" s="311">
        <v>25800</v>
      </c>
    </row>
    <row r="654" spans="1:8" s="285" customFormat="1" ht="11.25">
      <c r="A654" s="245" t="s">
        <v>1614</v>
      </c>
      <c r="B654" s="311" t="s">
        <v>1306</v>
      </c>
      <c r="C654" s="311" t="s">
        <v>1306</v>
      </c>
      <c r="D654" s="311" t="s">
        <v>1306</v>
      </c>
      <c r="E654" s="311" t="s">
        <v>1306</v>
      </c>
      <c r="F654" s="311">
        <v>25800</v>
      </c>
      <c r="G654" s="311" t="s">
        <v>1306</v>
      </c>
      <c r="H654" s="311">
        <v>25800</v>
      </c>
    </row>
    <row r="655" spans="1:8" s="285" customFormat="1" ht="33.75">
      <c r="A655" s="245" t="s">
        <v>1619</v>
      </c>
      <c r="B655" s="311" t="s">
        <v>1306</v>
      </c>
      <c r="C655" s="311" t="s">
        <v>1306</v>
      </c>
      <c r="D655" s="311" t="s">
        <v>1306</v>
      </c>
      <c r="E655" s="311" t="s">
        <v>1306</v>
      </c>
      <c r="F655" s="311">
        <v>25800</v>
      </c>
      <c r="G655" s="311" t="s">
        <v>1306</v>
      </c>
      <c r="H655" s="311">
        <v>25800</v>
      </c>
    </row>
    <row r="656" spans="1:8" s="285" customFormat="1" ht="11.25">
      <c r="A656" s="228" t="s">
        <v>1416</v>
      </c>
      <c r="B656" s="308" t="s">
        <v>1306</v>
      </c>
      <c r="C656" s="308" t="s">
        <v>1306</v>
      </c>
      <c r="D656" s="308" t="s">
        <v>1306</v>
      </c>
      <c r="E656" s="308" t="s">
        <v>1306</v>
      </c>
      <c r="F656" s="308">
        <v>25800</v>
      </c>
      <c r="G656" s="308" t="s">
        <v>1306</v>
      </c>
      <c r="H656" s="308">
        <v>25800</v>
      </c>
    </row>
    <row r="657" spans="1:8" s="285" customFormat="1" ht="11.25">
      <c r="A657" s="227" t="s">
        <v>455</v>
      </c>
      <c r="B657" s="307">
        <v>12688520</v>
      </c>
      <c r="C657" s="307" t="s">
        <v>1306</v>
      </c>
      <c r="D657" s="307">
        <v>8611693</v>
      </c>
      <c r="E657" s="307">
        <v>7716426</v>
      </c>
      <c r="F657" s="307" t="s">
        <v>1306</v>
      </c>
      <c r="G657" s="307" t="s">
        <v>1306</v>
      </c>
      <c r="H657" s="307">
        <v>29016639</v>
      </c>
    </row>
    <row r="658" spans="1:8" s="285" customFormat="1" ht="22.5">
      <c r="A658" s="227" t="s">
        <v>456</v>
      </c>
      <c r="B658" s="307">
        <v>12609800</v>
      </c>
      <c r="C658" s="307" t="s">
        <v>1306</v>
      </c>
      <c r="D658" s="307">
        <v>3630650</v>
      </c>
      <c r="E658" s="307" t="s">
        <v>1306</v>
      </c>
      <c r="F658" s="307" t="s">
        <v>1306</v>
      </c>
      <c r="G658" s="307" t="s">
        <v>1306</v>
      </c>
      <c r="H658" s="307">
        <v>16240450</v>
      </c>
    </row>
    <row r="659" spans="1:8" s="285" customFormat="1" ht="11.25">
      <c r="A659" s="245" t="s">
        <v>208</v>
      </c>
      <c r="B659" s="311" t="s">
        <v>1306</v>
      </c>
      <c r="C659" s="311" t="s">
        <v>1306</v>
      </c>
      <c r="D659" s="311">
        <v>3600000</v>
      </c>
      <c r="E659" s="311" t="s">
        <v>1306</v>
      </c>
      <c r="F659" s="311" t="s">
        <v>1306</v>
      </c>
      <c r="G659" s="311" t="s">
        <v>1306</v>
      </c>
      <c r="H659" s="311">
        <v>3600000</v>
      </c>
    </row>
    <row r="660" spans="1:8" s="285" customFormat="1" ht="11.25">
      <c r="A660" s="245" t="s">
        <v>1422</v>
      </c>
      <c r="B660" s="311" t="s">
        <v>1306</v>
      </c>
      <c r="C660" s="311" t="s">
        <v>1306</v>
      </c>
      <c r="D660" s="311">
        <v>3600000</v>
      </c>
      <c r="E660" s="311" t="s">
        <v>1306</v>
      </c>
      <c r="F660" s="311" t="s">
        <v>1306</v>
      </c>
      <c r="G660" s="311" t="s">
        <v>1306</v>
      </c>
      <c r="H660" s="311">
        <v>3600000</v>
      </c>
    </row>
    <row r="661" spans="1:8" s="285" customFormat="1" ht="11.25">
      <c r="A661" s="245" t="s">
        <v>1423</v>
      </c>
      <c r="B661" s="311" t="s">
        <v>1306</v>
      </c>
      <c r="C661" s="311" t="s">
        <v>1306</v>
      </c>
      <c r="D661" s="311">
        <v>3600000</v>
      </c>
      <c r="E661" s="311" t="s">
        <v>1306</v>
      </c>
      <c r="F661" s="311" t="s">
        <v>1306</v>
      </c>
      <c r="G661" s="311" t="s">
        <v>1306</v>
      </c>
      <c r="H661" s="311">
        <v>3600000</v>
      </c>
    </row>
    <row r="662" spans="1:8" s="285" customFormat="1" ht="33.75">
      <c r="A662" s="245" t="s">
        <v>1620</v>
      </c>
      <c r="B662" s="311" t="s">
        <v>1306</v>
      </c>
      <c r="C662" s="311" t="s">
        <v>1306</v>
      </c>
      <c r="D662" s="311">
        <v>3600000</v>
      </c>
      <c r="E662" s="311" t="s">
        <v>1306</v>
      </c>
      <c r="F662" s="311" t="s">
        <v>1306</v>
      </c>
      <c r="G662" s="311" t="s">
        <v>1306</v>
      </c>
      <c r="H662" s="311">
        <v>3600000</v>
      </c>
    </row>
    <row r="663" spans="1:8" s="285" customFormat="1" ht="11.25">
      <c r="A663" s="228" t="s">
        <v>1416</v>
      </c>
      <c r="B663" s="308" t="s">
        <v>1306</v>
      </c>
      <c r="C663" s="308" t="s">
        <v>1306</v>
      </c>
      <c r="D663" s="308">
        <v>3600000</v>
      </c>
      <c r="E663" s="308" t="s">
        <v>1306</v>
      </c>
      <c r="F663" s="308" t="s">
        <v>1306</v>
      </c>
      <c r="G663" s="308" t="s">
        <v>1306</v>
      </c>
      <c r="H663" s="308">
        <v>3600000</v>
      </c>
    </row>
    <row r="664" spans="1:8" s="285" customFormat="1" ht="11.25">
      <c r="A664" s="245" t="s">
        <v>457</v>
      </c>
      <c r="B664" s="311">
        <v>12609800</v>
      </c>
      <c r="C664" s="311" t="s">
        <v>1306</v>
      </c>
      <c r="D664" s="311">
        <v>30650</v>
      </c>
      <c r="E664" s="311" t="s">
        <v>1306</v>
      </c>
      <c r="F664" s="311" t="s">
        <v>1306</v>
      </c>
      <c r="G664" s="311" t="s">
        <v>1306</v>
      </c>
      <c r="H664" s="311">
        <v>12640450</v>
      </c>
    </row>
    <row r="665" spans="1:8" s="285" customFormat="1" ht="11.25">
      <c r="A665" s="245" t="s">
        <v>1422</v>
      </c>
      <c r="B665" s="311">
        <v>12609800</v>
      </c>
      <c r="C665" s="311" t="s">
        <v>1306</v>
      </c>
      <c r="D665" s="311">
        <v>30650</v>
      </c>
      <c r="E665" s="311" t="s">
        <v>1306</v>
      </c>
      <c r="F665" s="311" t="s">
        <v>1306</v>
      </c>
      <c r="G665" s="311" t="s">
        <v>1306</v>
      </c>
      <c r="H665" s="311">
        <v>12640450</v>
      </c>
    </row>
    <row r="666" spans="1:8" s="285" customFormat="1" ht="11.25">
      <c r="A666" s="245" t="s">
        <v>1423</v>
      </c>
      <c r="B666" s="311">
        <v>12609800</v>
      </c>
      <c r="C666" s="311" t="s">
        <v>1306</v>
      </c>
      <c r="D666" s="311">
        <v>30650</v>
      </c>
      <c r="E666" s="311" t="s">
        <v>1306</v>
      </c>
      <c r="F666" s="311" t="s">
        <v>1306</v>
      </c>
      <c r="G666" s="311" t="s">
        <v>1306</v>
      </c>
      <c r="H666" s="311">
        <v>12640450</v>
      </c>
    </row>
    <row r="667" spans="1:8" s="285" customFormat="1" ht="33.75">
      <c r="A667" s="245" t="s">
        <v>1419</v>
      </c>
      <c r="B667" s="311">
        <v>12609800</v>
      </c>
      <c r="C667" s="311" t="s">
        <v>1306</v>
      </c>
      <c r="D667" s="311">
        <v>30650</v>
      </c>
      <c r="E667" s="311" t="s">
        <v>1306</v>
      </c>
      <c r="F667" s="311" t="s">
        <v>1306</v>
      </c>
      <c r="G667" s="311" t="s">
        <v>1306</v>
      </c>
      <c r="H667" s="311">
        <v>12640450</v>
      </c>
    </row>
    <row r="668" spans="1:8" s="285" customFormat="1" ht="11.25">
      <c r="A668" s="228" t="s">
        <v>1416</v>
      </c>
      <c r="B668" s="308">
        <v>12609800</v>
      </c>
      <c r="C668" s="308" t="s">
        <v>1306</v>
      </c>
      <c r="D668" s="308">
        <v>30650</v>
      </c>
      <c r="E668" s="308" t="s">
        <v>1306</v>
      </c>
      <c r="F668" s="308" t="s">
        <v>1306</v>
      </c>
      <c r="G668" s="308" t="s">
        <v>1306</v>
      </c>
      <c r="H668" s="308">
        <v>12640450</v>
      </c>
    </row>
    <row r="669" spans="1:8" s="285" customFormat="1" ht="22.5">
      <c r="A669" s="227" t="s">
        <v>458</v>
      </c>
      <c r="B669" s="307">
        <v>78720</v>
      </c>
      <c r="C669" s="307" t="s">
        <v>1306</v>
      </c>
      <c r="D669" s="307">
        <v>4981043</v>
      </c>
      <c r="E669" s="307">
        <v>7716426</v>
      </c>
      <c r="F669" s="307" t="s">
        <v>1306</v>
      </c>
      <c r="G669" s="307" t="s">
        <v>1306</v>
      </c>
      <c r="H669" s="307">
        <v>12776189</v>
      </c>
    </row>
    <row r="670" spans="1:8" s="285" customFormat="1" ht="11.25">
      <c r="A670" s="245" t="s">
        <v>457</v>
      </c>
      <c r="B670" s="311">
        <v>78720</v>
      </c>
      <c r="C670" s="311" t="s">
        <v>1306</v>
      </c>
      <c r="D670" s="311">
        <v>4981043</v>
      </c>
      <c r="E670" s="311">
        <v>7716426</v>
      </c>
      <c r="F670" s="311" t="s">
        <v>1306</v>
      </c>
      <c r="G670" s="311" t="s">
        <v>1306</v>
      </c>
      <c r="H670" s="311">
        <v>12776189</v>
      </c>
    </row>
    <row r="671" spans="1:8" s="285" customFormat="1" ht="11.25">
      <c r="A671" s="245" t="s">
        <v>1422</v>
      </c>
      <c r="B671" s="311">
        <v>78720</v>
      </c>
      <c r="C671" s="311" t="s">
        <v>1306</v>
      </c>
      <c r="D671" s="311">
        <v>2378961</v>
      </c>
      <c r="E671" s="311">
        <v>295000</v>
      </c>
      <c r="F671" s="311" t="s">
        <v>1306</v>
      </c>
      <c r="G671" s="311" t="s">
        <v>1306</v>
      </c>
      <c r="H671" s="311">
        <v>2752681</v>
      </c>
    </row>
    <row r="672" spans="1:8" s="285" customFormat="1" ht="11.25">
      <c r="A672" s="245" t="s">
        <v>1423</v>
      </c>
      <c r="B672" s="311">
        <v>78720</v>
      </c>
      <c r="C672" s="311" t="s">
        <v>1306</v>
      </c>
      <c r="D672" s="311">
        <v>2378961</v>
      </c>
      <c r="E672" s="311">
        <v>295000</v>
      </c>
      <c r="F672" s="311" t="s">
        <v>1306</v>
      </c>
      <c r="G672" s="311" t="s">
        <v>1306</v>
      </c>
      <c r="H672" s="311">
        <v>2752681</v>
      </c>
    </row>
    <row r="673" spans="1:8" s="285" customFormat="1" ht="45">
      <c r="A673" s="245" t="s">
        <v>1438</v>
      </c>
      <c r="B673" s="311" t="s">
        <v>1306</v>
      </c>
      <c r="C673" s="311" t="s">
        <v>1306</v>
      </c>
      <c r="D673" s="311">
        <v>1081408</v>
      </c>
      <c r="E673" s="311" t="s">
        <v>1306</v>
      </c>
      <c r="F673" s="311" t="s">
        <v>1306</v>
      </c>
      <c r="G673" s="311" t="s">
        <v>1306</v>
      </c>
      <c r="H673" s="311">
        <v>1081408</v>
      </c>
    </row>
    <row r="674" spans="1:8" s="285" customFormat="1" ht="11.25">
      <c r="A674" s="228" t="s">
        <v>1416</v>
      </c>
      <c r="B674" s="308" t="s">
        <v>1306</v>
      </c>
      <c r="C674" s="308" t="s">
        <v>1306</v>
      </c>
      <c r="D674" s="308">
        <v>189000</v>
      </c>
      <c r="E674" s="308" t="s">
        <v>1306</v>
      </c>
      <c r="F674" s="308" t="s">
        <v>1306</v>
      </c>
      <c r="G674" s="308" t="s">
        <v>1306</v>
      </c>
      <c r="H674" s="308">
        <v>189000</v>
      </c>
    </row>
    <row r="675" spans="1:8" s="285" customFormat="1" ht="11.25">
      <c r="A675" s="228" t="s">
        <v>1621</v>
      </c>
      <c r="B675" s="308" t="s">
        <v>1306</v>
      </c>
      <c r="C675" s="308" t="s">
        <v>1306</v>
      </c>
      <c r="D675" s="308">
        <v>892408</v>
      </c>
      <c r="E675" s="308" t="s">
        <v>1306</v>
      </c>
      <c r="F675" s="308" t="s">
        <v>1306</v>
      </c>
      <c r="G675" s="308" t="s">
        <v>1306</v>
      </c>
      <c r="H675" s="308">
        <v>892408</v>
      </c>
    </row>
    <row r="676" spans="1:8" s="285" customFormat="1" ht="45">
      <c r="A676" s="245" t="s">
        <v>1425</v>
      </c>
      <c r="B676" s="311" t="s">
        <v>1306</v>
      </c>
      <c r="C676" s="311" t="s">
        <v>1306</v>
      </c>
      <c r="D676" s="311">
        <v>313720</v>
      </c>
      <c r="E676" s="311">
        <v>80000</v>
      </c>
      <c r="F676" s="311" t="s">
        <v>1306</v>
      </c>
      <c r="G676" s="311" t="s">
        <v>1306</v>
      </c>
      <c r="H676" s="311">
        <v>393720</v>
      </c>
    </row>
    <row r="677" spans="1:8" s="285" customFormat="1" ht="11.25">
      <c r="A677" s="228" t="s">
        <v>1621</v>
      </c>
      <c r="B677" s="308" t="s">
        <v>1306</v>
      </c>
      <c r="C677" s="308" t="s">
        <v>1306</v>
      </c>
      <c r="D677" s="308">
        <v>313720</v>
      </c>
      <c r="E677" s="308">
        <v>80000</v>
      </c>
      <c r="F677" s="308" t="s">
        <v>1306</v>
      </c>
      <c r="G677" s="308" t="s">
        <v>1306</v>
      </c>
      <c r="H677" s="308">
        <v>393720</v>
      </c>
    </row>
    <row r="678" spans="1:8" s="285" customFormat="1" ht="33.75">
      <c r="A678" s="245" t="s">
        <v>1426</v>
      </c>
      <c r="B678" s="311">
        <v>78720</v>
      </c>
      <c r="C678" s="311" t="s">
        <v>1306</v>
      </c>
      <c r="D678" s="311">
        <v>640020</v>
      </c>
      <c r="E678" s="311">
        <v>135000</v>
      </c>
      <c r="F678" s="311" t="s">
        <v>1306</v>
      </c>
      <c r="G678" s="311" t="s">
        <v>1306</v>
      </c>
      <c r="H678" s="311">
        <v>853740</v>
      </c>
    </row>
    <row r="679" spans="1:8" s="285" customFormat="1" ht="11.25">
      <c r="A679" s="228" t="s">
        <v>1621</v>
      </c>
      <c r="B679" s="308">
        <v>78720</v>
      </c>
      <c r="C679" s="308" t="s">
        <v>1306</v>
      </c>
      <c r="D679" s="308">
        <v>640020</v>
      </c>
      <c r="E679" s="308">
        <v>135000</v>
      </c>
      <c r="F679" s="308" t="s">
        <v>1306</v>
      </c>
      <c r="G679" s="308" t="s">
        <v>1306</v>
      </c>
      <c r="H679" s="308">
        <v>853740</v>
      </c>
    </row>
    <row r="680" spans="1:8" s="285" customFormat="1" ht="22.5">
      <c r="A680" s="245" t="s">
        <v>1420</v>
      </c>
      <c r="B680" s="311" t="s">
        <v>1306</v>
      </c>
      <c r="C680" s="311" t="s">
        <v>1306</v>
      </c>
      <c r="D680" s="311">
        <v>105200</v>
      </c>
      <c r="E680" s="311">
        <v>80000</v>
      </c>
      <c r="F680" s="311" t="s">
        <v>1306</v>
      </c>
      <c r="G680" s="311" t="s">
        <v>1306</v>
      </c>
      <c r="H680" s="311">
        <v>185200</v>
      </c>
    </row>
    <row r="681" spans="1:8" s="285" customFormat="1" ht="11.25">
      <c r="A681" s="228" t="s">
        <v>1621</v>
      </c>
      <c r="B681" s="308" t="s">
        <v>1306</v>
      </c>
      <c r="C681" s="308" t="s">
        <v>1306</v>
      </c>
      <c r="D681" s="308">
        <v>105200</v>
      </c>
      <c r="E681" s="308">
        <v>80000</v>
      </c>
      <c r="F681" s="308" t="s">
        <v>1306</v>
      </c>
      <c r="G681" s="308" t="s">
        <v>1306</v>
      </c>
      <c r="H681" s="308">
        <v>185200</v>
      </c>
    </row>
    <row r="682" spans="1:8" s="285" customFormat="1" ht="33.75">
      <c r="A682" s="245" t="s">
        <v>1475</v>
      </c>
      <c r="B682" s="311" t="s">
        <v>1306</v>
      </c>
      <c r="C682" s="311" t="s">
        <v>1306</v>
      </c>
      <c r="D682" s="311">
        <v>238613</v>
      </c>
      <c r="E682" s="311" t="s">
        <v>1306</v>
      </c>
      <c r="F682" s="311" t="s">
        <v>1306</v>
      </c>
      <c r="G682" s="311" t="s">
        <v>1306</v>
      </c>
      <c r="H682" s="311">
        <v>238613</v>
      </c>
    </row>
    <row r="683" spans="1:8" s="285" customFormat="1" ht="11.25">
      <c r="A683" s="228" t="s">
        <v>1621</v>
      </c>
      <c r="B683" s="308" t="s">
        <v>1306</v>
      </c>
      <c r="C683" s="308" t="s">
        <v>1306</v>
      </c>
      <c r="D683" s="308">
        <v>238613</v>
      </c>
      <c r="E683" s="308" t="s">
        <v>1306</v>
      </c>
      <c r="F683" s="308" t="s">
        <v>1306</v>
      </c>
      <c r="G683" s="308" t="s">
        <v>1306</v>
      </c>
      <c r="H683" s="308">
        <v>238613</v>
      </c>
    </row>
    <row r="684" spans="1:8" s="285" customFormat="1" ht="11.25">
      <c r="A684" s="245" t="s">
        <v>1622</v>
      </c>
      <c r="B684" s="311" t="s">
        <v>1306</v>
      </c>
      <c r="C684" s="311" t="s">
        <v>1306</v>
      </c>
      <c r="D684" s="311">
        <v>54300</v>
      </c>
      <c r="E684" s="311" t="s">
        <v>1306</v>
      </c>
      <c r="F684" s="311" t="s">
        <v>1306</v>
      </c>
      <c r="G684" s="311" t="s">
        <v>1306</v>
      </c>
      <c r="H684" s="311">
        <v>54300</v>
      </c>
    </row>
    <row r="685" spans="1:8" s="285" customFormat="1" ht="22.5">
      <c r="A685" s="245" t="s">
        <v>1623</v>
      </c>
      <c r="B685" s="311" t="s">
        <v>1306</v>
      </c>
      <c r="C685" s="311" t="s">
        <v>1306</v>
      </c>
      <c r="D685" s="311">
        <v>54300</v>
      </c>
      <c r="E685" s="311" t="s">
        <v>1306</v>
      </c>
      <c r="F685" s="311" t="s">
        <v>1306</v>
      </c>
      <c r="G685" s="311" t="s">
        <v>1306</v>
      </c>
      <c r="H685" s="311">
        <v>54300</v>
      </c>
    </row>
    <row r="686" spans="1:8" s="285" customFormat="1" ht="33.75">
      <c r="A686" s="245" t="s">
        <v>1624</v>
      </c>
      <c r="B686" s="311" t="s">
        <v>1306</v>
      </c>
      <c r="C686" s="311" t="s">
        <v>1306</v>
      </c>
      <c r="D686" s="311">
        <v>54300</v>
      </c>
      <c r="E686" s="311" t="s">
        <v>1306</v>
      </c>
      <c r="F686" s="311" t="s">
        <v>1306</v>
      </c>
      <c r="G686" s="311" t="s">
        <v>1306</v>
      </c>
      <c r="H686" s="311">
        <v>54300</v>
      </c>
    </row>
    <row r="687" spans="1:8" s="285" customFormat="1" ht="11.25">
      <c r="A687" s="228" t="s">
        <v>1621</v>
      </c>
      <c r="B687" s="308" t="s">
        <v>1306</v>
      </c>
      <c r="C687" s="308" t="s">
        <v>1306</v>
      </c>
      <c r="D687" s="308">
        <v>54300</v>
      </c>
      <c r="E687" s="308" t="s">
        <v>1306</v>
      </c>
      <c r="F687" s="308" t="s">
        <v>1306</v>
      </c>
      <c r="G687" s="308" t="s">
        <v>1306</v>
      </c>
      <c r="H687" s="308">
        <v>54300</v>
      </c>
    </row>
    <row r="688" spans="1:8" s="285" customFormat="1" ht="11.25">
      <c r="A688" s="245" t="s">
        <v>1625</v>
      </c>
      <c r="B688" s="311" t="s">
        <v>1306</v>
      </c>
      <c r="C688" s="311" t="s">
        <v>1306</v>
      </c>
      <c r="D688" s="311">
        <v>1032500</v>
      </c>
      <c r="E688" s="311">
        <v>1317500</v>
      </c>
      <c r="F688" s="311" t="s">
        <v>1306</v>
      </c>
      <c r="G688" s="311" t="s">
        <v>1306</v>
      </c>
      <c r="H688" s="311">
        <v>2350000</v>
      </c>
    </row>
    <row r="689" spans="1:8" s="285" customFormat="1" ht="11.25">
      <c r="A689" s="245" t="s">
        <v>1626</v>
      </c>
      <c r="B689" s="311" t="s">
        <v>1306</v>
      </c>
      <c r="C689" s="311" t="s">
        <v>1306</v>
      </c>
      <c r="D689" s="311">
        <v>1032500</v>
      </c>
      <c r="E689" s="311">
        <v>1317500</v>
      </c>
      <c r="F689" s="311" t="s">
        <v>1306</v>
      </c>
      <c r="G689" s="311" t="s">
        <v>1306</v>
      </c>
      <c r="H689" s="311">
        <v>2350000</v>
      </c>
    </row>
    <row r="690" spans="1:8" s="285" customFormat="1" ht="22.5">
      <c r="A690" s="245" t="s">
        <v>1627</v>
      </c>
      <c r="B690" s="311" t="s">
        <v>1306</v>
      </c>
      <c r="C690" s="311" t="s">
        <v>1306</v>
      </c>
      <c r="D690" s="311">
        <v>150000</v>
      </c>
      <c r="E690" s="311">
        <v>437500</v>
      </c>
      <c r="F690" s="311" t="s">
        <v>1306</v>
      </c>
      <c r="G690" s="311" t="s">
        <v>1306</v>
      </c>
      <c r="H690" s="311">
        <v>587500</v>
      </c>
    </row>
    <row r="691" spans="1:8" s="285" customFormat="1" ht="11.25">
      <c r="A691" s="228" t="s">
        <v>1621</v>
      </c>
      <c r="B691" s="308" t="s">
        <v>1306</v>
      </c>
      <c r="C691" s="308" t="s">
        <v>1306</v>
      </c>
      <c r="D691" s="308">
        <v>150000</v>
      </c>
      <c r="E691" s="308" t="s">
        <v>1306</v>
      </c>
      <c r="F691" s="308" t="s">
        <v>1306</v>
      </c>
      <c r="G691" s="308" t="s">
        <v>1306</v>
      </c>
      <c r="H691" s="308">
        <v>150000</v>
      </c>
    </row>
    <row r="692" spans="1:8" s="285" customFormat="1" ht="11.25">
      <c r="A692" s="228" t="s">
        <v>1432</v>
      </c>
      <c r="B692" s="308" t="s">
        <v>1306</v>
      </c>
      <c r="C692" s="308" t="s">
        <v>1306</v>
      </c>
      <c r="D692" s="308" t="s">
        <v>1306</v>
      </c>
      <c r="E692" s="308">
        <v>187500</v>
      </c>
      <c r="F692" s="308" t="s">
        <v>1306</v>
      </c>
      <c r="G692" s="308" t="s">
        <v>1306</v>
      </c>
      <c r="H692" s="308">
        <v>187500</v>
      </c>
    </row>
    <row r="693" spans="1:8" s="285" customFormat="1" ht="11.25">
      <c r="A693" s="228" t="s">
        <v>1433</v>
      </c>
      <c r="B693" s="308" t="s">
        <v>1306</v>
      </c>
      <c r="C693" s="308" t="s">
        <v>1306</v>
      </c>
      <c r="D693" s="308" t="s">
        <v>1306</v>
      </c>
      <c r="E693" s="308">
        <v>250000</v>
      </c>
      <c r="F693" s="308" t="s">
        <v>1306</v>
      </c>
      <c r="G693" s="308" t="s">
        <v>1306</v>
      </c>
      <c r="H693" s="308">
        <v>250000</v>
      </c>
    </row>
    <row r="694" spans="1:8" s="285" customFormat="1" ht="22.5">
      <c r="A694" s="245" t="s">
        <v>1628</v>
      </c>
      <c r="B694" s="311" t="s">
        <v>1306</v>
      </c>
      <c r="C694" s="311" t="s">
        <v>1306</v>
      </c>
      <c r="D694" s="311">
        <v>617500</v>
      </c>
      <c r="E694" s="311" t="s">
        <v>1306</v>
      </c>
      <c r="F694" s="311" t="s">
        <v>1306</v>
      </c>
      <c r="G694" s="311" t="s">
        <v>1306</v>
      </c>
      <c r="H694" s="311">
        <v>617500</v>
      </c>
    </row>
    <row r="695" spans="1:8" s="285" customFormat="1" ht="11.25">
      <c r="A695" s="228" t="s">
        <v>1621</v>
      </c>
      <c r="B695" s="308" t="s">
        <v>1306</v>
      </c>
      <c r="C695" s="308" t="s">
        <v>1306</v>
      </c>
      <c r="D695" s="308">
        <v>255000</v>
      </c>
      <c r="E695" s="308" t="s">
        <v>1306</v>
      </c>
      <c r="F695" s="308" t="s">
        <v>1306</v>
      </c>
      <c r="G695" s="308" t="s">
        <v>1306</v>
      </c>
      <c r="H695" s="308">
        <v>255000</v>
      </c>
    </row>
    <row r="696" spans="1:8" s="285" customFormat="1" ht="11.25">
      <c r="A696" s="228" t="s">
        <v>1432</v>
      </c>
      <c r="B696" s="308" t="s">
        <v>1306</v>
      </c>
      <c r="C696" s="308" t="s">
        <v>1306</v>
      </c>
      <c r="D696" s="308">
        <v>202500</v>
      </c>
      <c r="E696" s="308" t="s">
        <v>1306</v>
      </c>
      <c r="F696" s="308" t="s">
        <v>1306</v>
      </c>
      <c r="G696" s="308" t="s">
        <v>1306</v>
      </c>
      <c r="H696" s="308">
        <v>202500</v>
      </c>
    </row>
    <row r="697" spans="1:8" s="285" customFormat="1" ht="11.25">
      <c r="A697" s="228" t="s">
        <v>1433</v>
      </c>
      <c r="B697" s="308" t="s">
        <v>1306</v>
      </c>
      <c r="C697" s="308" t="s">
        <v>1306</v>
      </c>
      <c r="D697" s="308">
        <v>160000</v>
      </c>
      <c r="E697" s="308" t="s">
        <v>1306</v>
      </c>
      <c r="F697" s="308" t="s">
        <v>1306</v>
      </c>
      <c r="G697" s="308" t="s">
        <v>1306</v>
      </c>
      <c r="H697" s="308">
        <v>160000</v>
      </c>
    </row>
    <row r="698" spans="1:8" s="285" customFormat="1" ht="22.5">
      <c r="A698" s="245" t="s">
        <v>1629</v>
      </c>
      <c r="B698" s="311" t="s">
        <v>1306</v>
      </c>
      <c r="C698" s="311" t="s">
        <v>1306</v>
      </c>
      <c r="D698" s="311">
        <v>150000</v>
      </c>
      <c r="E698" s="311">
        <v>340000</v>
      </c>
      <c r="F698" s="311" t="s">
        <v>1306</v>
      </c>
      <c r="G698" s="311" t="s">
        <v>1306</v>
      </c>
      <c r="H698" s="311">
        <v>490000</v>
      </c>
    </row>
    <row r="699" spans="1:8" s="285" customFormat="1" ht="11.25">
      <c r="A699" s="228" t="s">
        <v>1621</v>
      </c>
      <c r="B699" s="308" t="s">
        <v>1306</v>
      </c>
      <c r="C699" s="308" t="s">
        <v>1306</v>
      </c>
      <c r="D699" s="308">
        <v>150000</v>
      </c>
      <c r="E699" s="308" t="s">
        <v>1306</v>
      </c>
      <c r="F699" s="308" t="s">
        <v>1306</v>
      </c>
      <c r="G699" s="308" t="s">
        <v>1306</v>
      </c>
      <c r="H699" s="308">
        <v>150000</v>
      </c>
    </row>
    <row r="700" spans="1:8" s="285" customFormat="1" ht="11.25">
      <c r="A700" s="228" t="s">
        <v>1432</v>
      </c>
      <c r="B700" s="308" t="s">
        <v>1306</v>
      </c>
      <c r="C700" s="308" t="s">
        <v>1306</v>
      </c>
      <c r="D700" s="308" t="s">
        <v>1306</v>
      </c>
      <c r="E700" s="308">
        <v>170000</v>
      </c>
      <c r="F700" s="308" t="s">
        <v>1306</v>
      </c>
      <c r="G700" s="308" t="s">
        <v>1306</v>
      </c>
      <c r="H700" s="308">
        <v>170000</v>
      </c>
    </row>
    <row r="701" spans="1:8" s="285" customFormat="1" ht="11.25">
      <c r="A701" s="228" t="s">
        <v>1433</v>
      </c>
      <c r="B701" s="308" t="s">
        <v>1306</v>
      </c>
      <c r="C701" s="308" t="s">
        <v>1306</v>
      </c>
      <c r="D701" s="308" t="s">
        <v>1306</v>
      </c>
      <c r="E701" s="308">
        <v>170000</v>
      </c>
      <c r="F701" s="308" t="s">
        <v>1306</v>
      </c>
      <c r="G701" s="308" t="s">
        <v>1306</v>
      </c>
      <c r="H701" s="308">
        <v>170000</v>
      </c>
    </row>
    <row r="702" spans="1:8" s="285" customFormat="1" ht="22.5">
      <c r="A702" s="245" t="s">
        <v>1630</v>
      </c>
      <c r="B702" s="311" t="s">
        <v>1306</v>
      </c>
      <c r="C702" s="311" t="s">
        <v>1306</v>
      </c>
      <c r="D702" s="311">
        <v>115000</v>
      </c>
      <c r="E702" s="311">
        <v>540000</v>
      </c>
      <c r="F702" s="311" t="s">
        <v>1306</v>
      </c>
      <c r="G702" s="311" t="s">
        <v>1306</v>
      </c>
      <c r="H702" s="311">
        <v>655000</v>
      </c>
    </row>
    <row r="703" spans="1:8" s="285" customFormat="1" ht="11.25">
      <c r="A703" s="228" t="s">
        <v>1621</v>
      </c>
      <c r="B703" s="308" t="s">
        <v>1306</v>
      </c>
      <c r="C703" s="308" t="s">
        <v>1306</v>
      </c>
      <c r="D703" s="308">
        <v>115000</v>
      </c>
      <c r="E703" s="308">
        <v>180000</v>
      </c>
      <c r="F703" s="308" t="s">
        <v>1306</v>
      </c>
      <c r="G703" s="308" t="s">
        <v>1306</v>
      </c>
      <c r="H703" s="308">
        <v>295000</v>
      </c>
    </row>
    <row r="704" spans="1:8" s="285" customFormat="1" ht="11.25">
      <c r="A704" s="228" t="s">
        <v>1432</v>
      </c>
      <c r="B704" s="308" t="s">
        <v>1306</v>
      </c>
      <c r="C704" s="308" t="s">
        <v>1306</v>
      </c>
      <c r="D704" s="308" t="s">
        <v>1306</v>
      </c>
      <c r="E704" s="308">
        <v>270000</v>
      </c>
      <c r="F704" s="308" t="s">
        <v>1306</v>
      </c>
      <c r="G704" s="308" t="s">
        <v>1306</v>
      </c>
      <c r="H704" s="308">
        <v>270000</v>
      </c>
    </row>
    <row r="705" spans="1:8" s="285" customFormat="1" ht="11.25">
      <c r="A705" s="228" t="s">
        <v>1433</v>
      </c>
      <c r="B705" s="308" t="s">
        <v>1306</v>
      </c>
      <c r="C705" s="308" t="s">
        <v>1306</v>
      </c>
      <c r="D705" s="308" t="s">
        <v>1306</v>
      </c>
      <c r="E705" s="308">
        <v>90000</v>
      </c>
      <c r="F705" s="308" t="s">
        <v>1306</v>
      </c>
      <c r="G705" s="308" t="s">
        <v>1306</v>
      </c>
      <c r="H705" s="308">
        <v>90000</v>
      </c>
    </row>
    <row r="706" spans="1:8" s="285" customFormat="1" ht="11.25">
      <c r="A706" s="245" t="s">
        <v>1631</v>
      </c>
      <c r="B706" s="311" t="s">
        <v>1306</v>
      </c>
      <c r="C706" s="311" t="s">
        <v>1306</v>
      </c>
      <c r="D706" s="311">
        <v>1515282</v>
      </c>
      <c r="E706" s="311">
        <v>6103926</v>
      </c>
      <c r="F706" s="311" t="s">
        <v>1306</v>
      </c>
      <c r="G706" s="311" t="s">
        <v>1306</v>
      </c>
      <c r="H706" s="311">
        <v>7619208</v>
      </c>
    </row>
    <row r="707" spans="1:8" s="285" customFormat="1" ht="11.25">
      <c r="A707" s="245" t="s">
        <v>1626</v>
      </c>
      <c r="B707" s="311" t="s">
        <v>1306</v>
      </c>
      <c r="C707" s="311" t="s">
        <v>1306</v>
      </c>
      <c r="D707" s="311">
        <v>1515282</v>
      </c>
      <c r="E707" s="311">
        <v>6103926</v>
      </c>
      <c r="F707" s="311" t="s">
        <v>1306</v>
      </c>
      <c r="G707" s="311" t="s">
        <v>1306</v>
      </c>
      <c r="H707" s="311">
        <v>7619208</v>
      </c>
    </row>
    <row r="708" spans="1:8" s="285" customFormat="1" ht="33.75">
      <c r="A708" s="245" t="s">
        <v>1632</v>
      </c>
      <c r="B708" s="311" t="s">
        <v>1306</v>
      </c>
      <c r="C708" s="311" t="s">
        <v>1306</v>
      </c>
      <c r="D708" s="311" t="s">
        <v>1306</v>
      </c>
      <c r="E708" s="311">
        <v>469000</v>
      </c>
      <c r="F708" s="311" t="s">
        <v>1306</v>
      </c>
      <c r="G708" s="311" t="s">
        <v>1306</v>
      </c>
      <c r="H708" s="311">
        <v>469000</v>
      </c>
    </row>
    <row r="709" spans="1:8" s="285" customFormat="1" ht="11.25">
      <c r="A709" s="228" t="s">
        <v>1621</v>
      </c>
      <c r="B709" s="308" t="s">
        <v>1306</v>
      </c>
      <c r="C709" s="308" t="s">
        <v>1306</v>
      </c>
      <c r="D709" s="308" t="s">
        <v>1306</v>
      </c>
      <c r="E709" s="308">
        <v>206500</v>
      </c>
      <c r="F709" s="308" t="s">
        <v>1306</v>
      </c>
      <c r="G709" s="308" t="s">
        <v>1306</v>
      </c>
      <c r="H709" s="308">
        <v>206500</v>
      </c>
    </row>
    <row r="710" spans="1:8" s="285" customFormat="1" ht="11.25">
      <c r="A710" s="228" t="s">
        <v>1432</v>
      </c>
      <c r="B710" s="308" t="s">
        <v>1306</v>
      </c>
      <c r="C710" s="308" t="s">
        <v>1306</v>
      </c>
      <c r="D710" s="308" t="s">
        <v>1306</v>
      </c>
      <c r="E710" s="308">
        <v>113750</v>
      </c>
      <c r="F710" s="308" t="s">
        <v>1306</v>
      </c>
      <c r="G710" s="308" t="s">
        <v>1306</v>
      </c>
      <c r="H710" s="308">
        <v>113750</v>
      </c>
    </row>
    <row r="711" spans="1:8" s="285" customFormat="1" ht="11.25">
      <c r="A711" s="228" t="s">
        <v>1433</v>
      </c>
      <c r="B711" s="308" t="s">
        <v>1306</v>
      </c>
      <c r="C711" s="308" t="s">
        <v>1306</v>
      </c>
      <c r="D711" s="308" t="s">
        <v>1306</v>
      </c>
      <c r="E711" s="308">
        <v>148750</v>
      </c>
      <c r="F711" s="308" t="s">
        <v>1306</v>
      </c>
      <c r="G711" s="308" t="s">
        <v>1306</v>
      </c>
      <c r="H711" s="308">
        <v>148750</v>
      </c>
    </row>
    <row r="712" spans="1:8" s="285" customFormat="1" ht="22.5">
      <c r="A712" s="245" t="s">
        <v>1633</v>
      </c>
      <c r="B712" s="311" t="s">
        <v>1306</v>
      </c>
      <c r="C712" s="311" t="s">
        <v>1306</v>
      </c>
      <c r="D712" s="311">
        <v>223162</v>
      </c>
      <c r="E712" s="311">
        <v>3078926</v>
      </c>
      <c r="F712" s="311" t="s">
        <v>1306</v>
      </c>
      <c r="G712" s="311" t="s">
        <v>1306</v>
      </c>
      <c r="H712" s="311">
        <v>3302088</v>
      </c>
    </row>
    <row r="713" spans="1:8" s="285" customFormat="1" ht="11.25">
      <c r="A713" s="228" t="s">
        <v>1621</v>
      </c>
      <c r="B713" s="308" t="s">
        <v>1306</v>
      </c>
      <c r="C713" s="308" t="s">
        <v>1306</v>
      </c>
      <c r="D713" s="308">
        <v>125122</v>
      </c>
      <c r="E713" s="308">
        <v>1110842</v>
      </c>
      <c r="F713" s="308" t="s">
        <v>1306</v>
      </c>
      <c r="G713" s="308" t="s">
        <v>1306</v>
      </c>
      <c r="H713" s="308">
        <v>1235964</v>
      </c>
    </row>
    <row r="714" spans="1:8" s="285" customFormat="1" ht="11.25">
      <c r="A714" s="228" t="s">
        <v>1433</v>
      </c>
      <c r="B714" s="308" t="s">
        <v>1306</v>
      </c>
      <c r="C714" s="308" t="s">
        <v>1306</v>
      </c>
      <c r="D714" s="308">
        <v>98040</v>
      </c>
      <c r="E714" s="308">
        <v>1968084</v>
      </c>
      <c r="F714" s="308" t="s">
        <v>1306</v>
      </c>
      <c r="G714" s="308" t="s">
        <v>1306</v>
      </c>
      <c r="H714" s="308">
        <v>2066124</v>
      </c>
    </row>
    <row r="715" spans="1:8" s="285" customFormat="1" ht="33.75">
      <c r="A715" s="245" t="s">
        <v>1634</v>
      </c>
      <c r="B715" s="311" t="s">
        <v>1306</v>
      </c>
      <c r="C715" s="311" t="s">
        <v>1306</v>
      </c>
      <c r="D715" s="311">
        <v>1292120</v>
      </c>
      <c r="E715" s="311">
        <v>2556000</v>
      </c>
      <c r="F715" s="311" t="s">
        <v>1306</v>
      </c>
      <c r="G715" s="311" t="s">
        <v>1306</v>
      </c>
      <c r="H715" s="311">
        <v>3848120</v>
      </c>
    </row>
    <row r="716" spans="1:8" s="285" customFormat="1" ht="11.25">
      <c r="A716" s="228" t="s">
        <v>1416</v>
      </c>
      <c r="B716" s="308" t="s">
        <v>1306</v>
      </c>
      <c r="C716" s="308" t="s">
        <v>1306</v>
      </c>
      <c r="D716" s="308" t="s">
        <v>1306</v>
      </c>
      <c r="E716" s="308">
        <v>873000</v>
      </c>
      <c r="F716" s="308" t="s">
        <v>1306</v>
      </c>
      <c r="G716" s="308" t="s">
        <v>1306</v>
      </c>
      <c r="H716" s="308">
        <v>873000</v>
      </c>
    </row>
    <row r="717" spans="1:8" s="285" customFormat="1" ht="11.25">
      <c r="A717" s="228" t="s">
        <v>1621</v>
      </c>
      <c r="B717" s="308" t="s">
        <v>1306</v>
      </c>
      <c r="C717" s="308" t="s">
        <v>1306</v>
      </c>
      <c r="D717" s="308">
        <v>851120</v>
      </c>
      <c r="E717" s="308">
        <v>810000</v>
      </c>
      <c r="F717" s="308" t="s">
        <v>1306</v>
      </c>
      <c r="G717" s="308" t="s">
        <v>1306</v>
      </c>
      <c r="H717" s="308">
        <v>1661120</v>
      </c>
    </row>
    <row r="718" spans="1:8" s="285" customFormat="1" ht="11.25">
      <c r="A718" s="228" t="s">
        <v>1433</v>
      </c>
      <c r="B718" s="308" t="s">
        <v>1306</v>
      </c>
      <c r="C718" s="308" t="s">
        <v>1306</v>
      </c>
      <c r="D718" s="308">
        <v>441000</v>
      </c>
      <c r="E718" s="308">
        <v>873000</v>
      </c>
      <c r="F718" s="308" t="s">
        <v>1306</v>
      </c>
      <c r="G718" s="308" t="s">
        <v>1306</v>
      </c>
      <c r="H718" s="308">
        <v>1314000</v>
      </c>
    </row>
    <row r="719" spans="1:9" s="285" customFormat="1" ht="11.25">
      <c r="A719" s="227" t="s">
        <v>459</v>
      </c>
      <c r="B719" s="307">
        <v>146144050</v>
      </c>
      <c r="C719" s="307">
        <v>0</v>
      </c>
      <c r="D719" s="307">
        <v>139069000</v>
      </c>
      <c r="E719" s="307">
        <v>21553000</v>
      </c>
      <c r="F719" s="307">
        <v>0</v>
      </c>
      <c r="G719" s="307">
        <v>0</v>
      </c>
      <c r="H719" s="307">
        <v>306766050</v>
      </c>
      <c r="I719" s="323"/>
    </row>
    <row r="720" spans="1:8" s="285" customFormat="1" ht="11.25">
      <c r="A720" s="227" t="s">
        <v>460</v>
      </c>
      <c r="B720" s="307">
        <v>146144050</v>
      </c>
      <c r="C720" s="307">
        <v>0</v>
      </c>
      <c r="D720" s="307">
        <v>139069000</v>
      </c>
      <c r="E720" s="307">
        <v>21553000</v>
      </c>
      <c r="F720" s="307">
        <v>0</v>
      </c>
      <c r="G720" s="307">
        <v>0</v>
      </c>
      <c r="H720" s="307">
        <v>306766050</v>
      </c>
    </row>
    <row r="721" spans="1:8" s="285" customFormat="1" ht="11.25">
      <c r="A721" s="245" t="s">
        <v>461</v>
      </c>
      <c r="B721" s="311">
        <v>146144050</v>
      </c>
      <c r="C721" s="311">
        <v>0</v>
      </c>
      <c r="D721" s="311">
        <v>139069000</v>
      </c>
      <c r="E721" s="311">
        <v>21553000</v>
      </c>
      <c r="F721" s="311">
        <v>0</v>
      </c>
      <c r="G721" s="311">
        <v>0</v>
      </c>
      <c r="H721" s="311">
        <v>306766050</v>
      </c>
    </row>
    <row r="722" spans="1:8" s="285" customFormat="1" ht="11.25">
      <c r="A722" s="245" t="s">
        <v>1422</v>
      </c>
      <c r="B722" s="311">
        <v>134139050</v>
      </c>
      <c r="C722" s="311">
        <v>0</v>
      </c>
      <c r="D722" s="311">
        <v>15178000</v>
      </c>
      <c r="E722" s="311">
        <v>2218000</v>
      </c>
      <c r="F722" s="311">
        <v>0</v>
      </c>
      <c r="G722" s="311">
        <v>0</v>
      </c>
      <c r="H722" s="311">
        <v>151535050</v>
      </c>
    </row>
    <row r="723" spans="1:8" s="285" customFormat="1" ht="11.25">
      <c r="A723" s="245" t="s">
        <v>1635</v>
      </c>
      <c r="B723" s="311">
        <v>134139050</v>
      </c>
      <c r="C723" s="311">
        <v>0</v>
      </c>
      <c r="D723" s="311">
        <v>15178000</v>
      </c>
      <c r="E723" s="311">
        <v>2218000</v>
      </c>
      <c r="F723" s="311">
        <v>0</v>
      </c>
      <c r="G723" s="311">
        <v>0</v>
      </c>
      <c r="H723" s="311">
        <v>151535050</v>
      </c>
    </row>
    <row r="724" spans="1:8" s="285" customFormat="1" ht="22.5">
      <c r="A724" s="245" t="s">
        <v>1636</v>
      </c>
      <c r="B724" s="311">
        <v>0</v>
      </c>
      <c r="C724" s="311">
        <v>0</v>
      </c>
      <c r="D724" s="311">
        <v>115000</v>
      </c>
      <c r="E724" s="311">
        <v>5000</v>
      </c>
      <c r="F724" s="311">
        <v>0</v>
      </c>
      <c r="G724" s="311">
        <v>0</v>
      </c>
      <c r="H724" s="311">
        <v>120000</v>
      </c>
    </row>
    <row r="725" spans="1:8" s="285" customFormat="1" ht="22.5">
      <c r="A725" s="228" t="s">
        <v>1637</v>
      </c>
      <c r="B725" s="308">
        <v>0</v>
      </c>
      <c r="C725" s="308">
        <v>0</v>
      </c>
      <c r="D725" s="308">
        <v>115000</v>
      </c>
      <c r="E725" s="308">
        <v>5000</v>
      </c>
      <c r="F725" s="308">
        <v>0</v>
      </c>
      <c r="G725" s="308">
        <v>0</v>
      </c>
      <c r="H725" s="308">
        <v>120000</v>
      </c>
    </row>
    <row r="726" spans="1:8" s="285" customFormat="1" ht="33.75">
      <c r="A726" s="245" t="s">
        <v>1638</v>
      </c>
      <c r="B726" s="311">
        <v>0</v>
      </c>
      <c r="C726" s="311">
        <v>0</v>
      </c>
      <c r="D726" s="311">
        <v>328000</v>
      </c>
      <c r="E726" s="311">
        <v>16000</v>
      </c>
      <c r="F726" s="311">
        <v>0</v>
      </c>
      <c r="G726" s="311">
        <v>0</v>
      </c>
      <c r="H726" s="311">
        <v>344000</v>
      </c>
    </row>
    <row r="727" spans="1:8" s="285" customFormat="1" ht="22.5">
      <c r="A727" s="228" t="s">
        <v>1639</v>
      </c>
      <c r="B727" s="308">
        <v>0</v>
      </c>
      <c r="C727" s="308">
        <v>0</v>
      </c>
      <c r="D727" s="308">
        <v>328000</v>
      </c>
      <c r="E727" s="308">
        <v>16000</v>
      </c>
      <c r="F727" s="308">
        <v>0</v>
      </c>
      <c r="G727" s="308">
        <v>0</v>
      </c>
      <c r="H727" s="308">
        <v>344000</v>
      </c>
    </row>
    <row r="728" spans="1:8" s="285" customFormat="1" ht="33.75">
      <c r="A728" s="245" t="s">
        <v>1640</v>
      </c>
      <c r="B728" s="311">
        <v>119139050</v>
      </c>
      <c r="C728" s="311">
        <v>0</v>
      </c>
      <c r="D728" s="311">
        <v>4920000</v>
      </c>
      <c r="E728" s="311">
        <v>0</v>
      </c>
      <c r="F728" s="311">
        <v>0</v>
      </c>
      <c r="G728" s="311">
        <v>0</v>
      </c>
      <c r="H728" s="311">
        <v>124059050</v>
      </c>
    </row>
    <row r="729" spans="1:8" s="285" customFormat="1" ht="11.25">
      <c r="A729" s="228" t="s">
        <v>1416</v>
      </c>
      <c r="B729" s="308">
        <v>83087050</v>
      </c>
      <c r="C729" s="308">
        <v>0</v>
      </c>
      <c r="D729" s="308">
        <v>0</v>
      </c>
      <c r="E729" s="308">
        <v>0</v>
      </c>
      <c r="F729" s="308">
        <v>0</v>
      </c>
      <c r="G729" s="308">
        <v>0</v>
      </c>
      <c r="H729" s="308">
        <v>83087050</v>
      </c>
    </row>
    <row r="730" spans="1:8" s="285" customFormat="1" ht="22.5">
      <c r="A730" s="228" t="s">
        <v>1637</v>
      </c>
      <c r="B730" s="308">
        <v>36052000</v>
      </c>
      <c r="C730" s="308">
        <v>0</v>
      </c>
      <c r="D730" s="308">
        <v>4920000</v>
      </c>
      <c r="E730" s="308">
        <v>0</v>
      </c>
      <c r="F730" s="308">
        <v>0</v>
      </c>
      <c r="G730" s="308">
        <v>0</v>
      </c>
      <c r="H730" s="308">
        <v>40972000</v>
      </c>
    </row>
    <row r="731" spans="1:8" s="285" customFormat="1" ht="22.5">
      <c r="A731" s="245" t="s">
        <v>1641</v>
      </c>
      <c r="B731" s="311">
        <v>15000000</v>
      </c>
      <c r="C731" s="311">
        <v>0</v>
      </c>
      <c r="D731" s="311">
        <v>9511000</v>
      </c>
      <c r="E731" s="311">
        <v>1401000</v>
      </c>
      <c r="F731" s="311">
        <v>0</v>
      </c>
      <c r="G731" s="311">
        <v>0</v>
      </c>
      <c r="H731" s="311">
        <v>25912000</v>
      </c>
    </row>
    <row r="732" spans="1:8" s="285" customFormat="1" ht="22.5">
      <c r="A732" s="228" t="s">
        <v>1637</v>
      </c>
      <c r="B732" s="308">
        <v>15000000</v>
      </c>
      <c r="C732" s="308">
        <v>0</v>
      </c>
      <c r="D732" s="308">
        <v>9511000</v>
      </c>
      <c r="E732" s="308">
        <v>1401000</v>
      </c>
      <c r="F732" s="308">
        <v>0</v>
      </c>
      <c r="G732" s="308">
        <v>0</v>
      </c>
      <c r="H732" s="308">
        <v>25912000</v>
      </c>
    </row>
    <row r="733" spans="1:8" s="285" customFormat="1" ht="22.5">
      <c r="A733" s="245" t="s">
        <v>1642</v>
      </c>
      <c r="B733" s="311">
        <v>0</v>
      </c>
      <c r="C733" s="311">
        <v>0</v>
      </c>
      <c r="D733" s="311">
        <v>304000</v>
      </c>
      <c r="E733" s="311">
        <v>796000</v>
      </c>
      <c r="F733" s="311">
        <v>0</v>
      </c>
      <c r="G733" s="311">
        <v>0</v>
      </c>
      <c r="H733" s="311">
        <v>1100000</v>
      </c>
    </row>
    <row r="734" spans="1:8" s="285" customFormat="1" ht="11.25">
      <c r="A734" s="228" t="s">
        <v>1416</v>
      </c>
      <c r="B734" s="308">
        <v>0</v>
      </c>
      <c r="C734" s="308">
        <v>0</v>
      </c>
      <c r="D734" s="308">
        <v>30000</v>
      </c>
      <c r="E734" s="308">
        <v>70000</v>
      </c>
      <c r="F734" s="308">
        <v>0</v>
      </c>
      <c r="G734" s="308">
        <v>0</v>
      </c>
      <c r="H734" s="308">
        <v>100000</v>
      </c>
    </row>
    <row r="735" spans="1:8" s="285" customFormat="1" ht="11.25">
      <c r="A735" s="228" t="s">
        <v>1432</v>
      </c>
      <c r="B735" s="308">
        <v>0</v>
      </c>
      <c r="C735" s="308">
        <v>0</v>
      </c>
      <c r="D735" s="308">
        <v>137000</v>
      </c>
      <c r="E735" s="308">
        <v>363000</v>
      </c>
      <c r="F735" s="308">
        <v>0</v>
      </c>
      <c r="G735" s="308">
        <v>0</v>
      </c>
      <c r="H735" s="308">
        <v>500000</v>
      </c>
    </row>
    <row r="736" spans="1:8" s="285" customFormat="1" ht="11.25">
      <c r="A736" s="228" t="s">
        <v>1433</v>
      </c>
      <c r="B736" s="308">
        <v>0</v>
      </c>
      <c r="C736" s="308">
        <v>0</v>
      </c>
      <c r="D736" s="308">
        <v>137000</v>
      </c>
      <c r="E736" s="308">
        <v>363000</v>
      </c>
      <c r="F736" s="308">
        <v>0</v>
      </c>
      <c r="G736" s="308">
        <v>0</v>
      </c>
      <c r="H736" s="308">
        <v>500000</v>
      </c>
    </row>
    <row r="737" spans="1:8" s="285" customFormat="1" ht="11.25">
      <c r="A737" s="245" t="s">
        <v>1643</v>
      </c>
      <c r="B737" s="311">
        <v>0</v>
      </c>
      <c r="C737" s="311">
        <v>0</v>
      </c>
      <c r="D737" s="311">
        <v>27934000</v>
      </c>
      <c r="E737" s="311">
        <v>16005000</v>
      </c>
      <c r="F737" s="311">
        <v>0</v>
      </c>
      <c r="G737" s="311">
        <v>0</v>
      </c>
      <c r="H737" s="311">
        <v>43939000</v>
      </c>
    </row>
    <row r="738" spans="1:8" s="285" customFormat="1" ht="11.25">
      <c r="A738" s="245" t="s">
        <v>1644</v>
      </c>
      <c r="B738" s="311">
        <v>0</v>
      </c>
      <c r="C738" s="311">
        <v>0</v>
      </c>
      <c r="D738" s="311">
        <v>27934000</v>
      </c>
      <c r="E738" s="311">
        <v>16005000</v>
      </c>
      <c r="F738" s="311">
        <v>0</v>
      </c>
      <c r="G738" s="311">
        <v>0</v>
      </c>
      <c r="H738" s="311">
        <v>43939000</v>
      </c>
    </row>
    <row r="739" spans="1:8" s="285" customFormat="1" ht="45">
      <c r="A739" s="245" t="s">
        <v>2014</v>
      </c>
      <c r="B739" s="311">
        <v>0</v>
      </c>
      <c r="C739" s="311">
        <v>0</v>
      </c>
      <c r="D739" s="311">
        <v>0</v>
      </c>
      <c r="E739" s="311">
        <v>400000</v>
      </c>
      <c r="F739" s="311">
        <v>0</v>
      </c>
      <c r="G739" s="311">
        <v>0</v>
      </c>
      <c r="H739" s="311">
        <v>400000</v>
      </c>
    </row>
    <row r="740" spans="1:8" s="285" customFormat="1" ht="11.25">
      <c r="A740" s="228" t="s">
        <v>1416</v>
      </c>
      <c r="B740" s="308">
        <v>0</v>
      </c>
      <c r="C740" s="308">
        <v>0</v>
      </c>
      <c r="D740" s="308">
        <v>0</v>
      </c>
      <c r="E740" s="308">
        <v>400000</v>
      </c>
      <c r="F740" s="308">
        <v>0</v>
      </c>
      <c r="G740" s="308">
        <v>0</v>
      </c>
      <c r="H740" s="308">
        <v>400000</v>
      </c>
    </row>
    <row r="741" spans="1:8" s="285" customFormat="1" ht="33.75">
      <c r="A741" s="245" t="s">
        <v>1645</v>
      </c>
      <c r="B741" s="311">
        <v>0</v>
      </c>
      <c r="C741" s="311">
        <v>0</v>
      </c>
      <c r="D741" s="311">
        <v>25643000</v>
      </c>
      <c r="E741" s="311">
        <v>505000</v>
      </c>
      <c r="F741" s="311">
        <v>0</v>
      </c>
      <c r="G741" s="311">
        <v>0</v>
      </c>
      <c r="H741" s="311">
        <v>26148000</v>
      </c>
    </row>
    <row r="742" spans="1:8" s="285" customFormat="1" ht="22.5">
      <c r="A742" s="228" t="s">
        <v>1639</v>
      </c>
      <c r="B742" s="308">
        <v>0</v>
      </c>
      <c r="C742" s="308">
        <v>0</v>
      </c>
      <c r="D742" s="308">
        <v>21278000</v>
      </c>
      <c r="E742" s="308">
        <v>505000</v>
      </c>
      <c r="F742" s="308">
        <v>0</v>
      </c>
      <c r="G742" s="308">
        <v>0</v>
      </c>
      <c r="H742" s="308">
        <v>21783000</v>
      </c>
    </row>
    <row r="743" spans="1:8" s="285" customFormat="1" ht="22.5">
      <c r="A743" s="228" t="s">
        <v>1646</v>
      </c>
      <c r="B743" s="308">
        <v>0</v>
      </c>
      <c r="C743" s="308">
        <v>0</v>
      </c>
      <c r="D743" s="308">
        <v>4365000</v>
      </c>
      <c r="E743" s="308">
        <v>0</v>
      </c>
      <c r="F743" s="308">
        <v>0</v>
      </c>
      <c r="G743" s="308">
        <v>0</v>
      </c>
      <c r="H743" s="308">
        <v>4365000</v>
      </c>
    </row>
    <row r="744" spans="1:8" s="285" customFormat="1" ht="33.75">
      <c r="A744" s="245" t="s">
        <v>1647</v>
      </c>
      <c r="B744" s="311">
        <v>0</v>
      </c>
      <c r="C744" s="311">
        <v>0</v>
      </c>
      <c r="D744" s="311">
        <v>41000</v>
      </c>
      <c r="E744" s="311">
        <v>0</v>
      </c>
      <c r="F744" s="311">
        <v>0</v>
      </c>
      <c r="G744" s="311">
        <v>0</v>
      </c>
      <c r="H744" s="311">
        <v>41000</v>
      </c>
    </row>
    <row r="745" spans="1:8" s="285" customFormat="1" ht="22.5">
      <c r="A745" s="228" t="s">
        <v>1639</v>
      </c>
      <c r="B745" s="308">
        <v>0</v>
      </c>
      <c r="C745" s="308">
        <v>0</v>
      </c>
      <c r="D745" s="308">
        <v>26000</v>
      </c>
      <c r="E745" s="308">
        <v>0</v>
      </c>
      <c r="F745" s="308">
        <v>0</v>
      </c>
      <c r="G745" s="308">
        <v>0</v>
      </c>
      <c r="H745" s="308">
        <v>26000</v>
      </c>
    </row>
    <row r="746" spans="1:8" s="285" customFormat="1" ht="22.5">
      <c r="A746" s="228" t="s">
        <v>1646</v>
      </c>
      <c r="B746" s="308">
        <v>0</v>
      </c>
      <c r="C746" s="308">
        <v>0</v>
      </c>
      <c r="D746" s="308">
        <v>15000</v>
      </c>
      <c r="E746" s="308">
        <v>0</v>
      </c>
      <c r="F746" s="308">
        <v>0</v>
      </c>
      <c r="G746" s="308">
        <v>0</v>
      </c>
      <c r="H746" s="308">
        <v>15000</v>
      </c>
    </row>
    <row r="747" spans="1:8" s="285" customFormat="1" ht="45">
      <c r="A747" s="245" t="s">
        <v>1648</v>
      </c>
      <c r="B747" s="311">
        <v>0</v>
      </c>
      <c r="C747" s="311">
        <v>0</v>
      </c>
      <c r="D747" s="311">
        <v>200000</v>
      </c>
      <c r="E747" s="311">
        <v>0</v>
      </c>
      <c r="F747" s="311">
        <v>0</v>
      </c>
      <c r="G747" s="311">
        <v>0</v>
      </c>
      <c r="H747" s="311">
        <v>200000</v>
      </c>
    </row>
    <row r="748" spans="1:8" s="285" customFormat="1" ht="22.5">
      <c r="A748" s="228" t="s">
        <v>1639</v>
      </c>
      <c r="B748" s="308">
        <v>0</v>
      </c>
      <c r="C748" s="308">
        <v>0</v>
      </c>
      <c r="D748" s="308">
        <v>200000</v>
      </c>
      <c r="E748" s="308">
        <v>0</v>
      </c>
      <c r="F748" s="308">
        <v>0</v>
      </c>
      <c r="G748" s="308">
        <v>0</v>
      </c>
      <c r="H748" s="308">
        <v>200000</v>
      </c>
    </row>
    <row r="749" spans="1:8" s="285" customFormat="1" ht="33.75">
      <c r="A749" s="245" t="s">
        <v>2015</v>
      </c>
      <c r="B749" s="311">
        <v>0</v>
      </c>
      <c r="C749" s="311">
        <v>0</v>
      </c>
      <c r="D749" s="311">
        <v>2000000</v>
      </c>
      <c r="E749" s="311">
        <v>15100000</v>
      </c>
      <c r="F749" s="311">
        <v>0</v>
      </c>
      <c r="G749" s="311">
        <v>0</v>
      </c>
      <c r="H749" s="311">
        <v>17100000</v>
      </c>
    </row>
    <row r="750" spans="1:8" s="285" customFormat="1" ht="11.25">
      <c r="A750" s="228" t="s">
        <v>1416</v>
      </c>
      <c r="B750" s="308">
        <v>0</v>
      </c>
      <c r="C750" s="308">
        <v>0</v>
      </c>
      <c r="D750" s="308">
        <v>2000000</v>
      </c>
      <c r="E750" s="308">
        <v>15100000</v>
      </c>
      <c r="F750" s="308">
        <v>0</v>
      </c>
      <c r="G750" s="308">
        <v>0</v>
      </c>
      <c r="H750" s="308">
        <v>17100000</v>
      </c>
    </row>
    <row r="751" spans="1:8" s="285" customFormat="1" ht="45">
      <c r="A751" s="245" t="s">
        <v>1649</v>
      </c>
      <c r="B751" s="311">
        <v>0</v>
      </c>
      <c r="C751" s="311">
        <v>0</v>
      </c>
      <c r="D751" s="311">
        <v>50000</v>
      </c>
      <c r="E751" s="311">
        <v>0</v>
      </c>
      <c r="F751" s="311">
        <v>0</v>
      </c>
      <c r="G751" s="311">
        <v>0</v>
      </c>
      <c r="H751" s="311">
        <v>50000</v>
      </c>
    </row>
    <row r="752" spans="1:8" s="285" customFormat="1" ht="11.25">
      <c r="A752" s="228" t="s">
        <v>1416</v>
      </c>
      <c r="B752" s="308">
        <v>0</v>
      </c>
      <c r="C752" s="308">
        <v>0</v>
      </c>
      <c r="D752" s="308">
        <v>50000</v>
      </c>
      <c r="E752" s="308">
        <v>0</v>
      </c>
      <c r="F752" s="308">
        <v>0</v>
      </c>
      <c r="G752" s="308">
        <v>0</v>
      </c>
      <c r="H752" s="308">
        <v>50000</v>
      </c>
    </row>
    <row r="753" spans="1:8" s="285" customFormat="1" ht="11.25">
      <c r="A753" s="245" t="s">
        <v>1650</v>
      </c>
      <c r="B753" s="311">
        <v>7000000</v>
      </c>
      <c r="C753" s="311">
        <v>0</v>
      </c>
      <c r="D753" s="311">
        <v>88913000</v>
      </c>
      <c r="E753" s="311">
        <v>3001000</v>
      </c>
      <c r="F753" s="311">
        <v>0</v>
      </c>
      <c r="G753" s="311">
        <v>0</v>
      </c>
      <c r="H753" s="311">
        <v>98914000</v>
      </c>
    </row>
    <row r="754" spans="1:8" s="285" customFormat="1" ht="11.25">
      <c r="A754" s="245" t="s">
        <v>1651</v>
      </c>
      <c r="B754" s="311">
        <v>7000000</v>
      </c>
      <c r="C754" s="311">
        <v>0</v>
      </c>
      <c r="D754" s="311">
        <v>88913000</v>
      </c>
      <c r="E754" s="311">
        <v>3001000</v>
      </c>
      <c r="F754" s="311">
        <v>0</v>
      </c>
      <c r="G754" s="311">
        <v>0</v>
      </c>
      <c r="H754" s="311">
        <v>98914000</v>
      </c>
    </row>
    <row r="755" spans="1:8" s="285" customFormat="1" ht="33.75">
      <c r="A755" s="245" t="s">
        <v>1652</v>
      </c>
      <c r="B755" s="311">
        <v>0</v>
      </c>
      <c r="C755" s="311">
        <v>0</v>
      </c>
      <c r="D755" s="311">
        <v>29000000</v>
      </c>
      <c r="E755" s="311">
        <v>0</v>
      </c>
      <c r="F755" s="311">
        <v>0</v>
      </c>
      <c r="G755" s="311">
        <v>0</v>
      </c>
      <c r="H755" s="311">
        <v>29000000</v>
      </c>
    </row>
    <row r="756" spans="1:8" s="285" customFormat="1" ht="22.5">
      <c r="A756" s="228" t="s">
        <v>1637</v>
      </c>
      <c r="B756" s="308">
        <v>0</v>
      </c>
      <c r="C756" s="308">
        <v>0</v>
      </c>
      <c r="D756" s="308">
        <v>29000000</v>
      </c>
      <c r="E756" s="308">
        <v>0</v>
      </c>
      <c r="F756" s="308">
        <v>0</v>
      </c>
      <c r="G756" s="308">
        <v>0</v>
      </c>
      <c r="H756" s="308">
        <v>29000000</v>
      </c>
    </row>
    <row r="757" spans="1:8" s="285" customFormat="1" ht="33.75">
      <c r="A757" s="245" t="s">
        <v>1653</v>
      </c>
      <c r="B757" s="311">
        <v>7000000</v>
      </c>
      <c r="C757" s="311">
        <v>0</v>
      </c>
      <c r="D757" s="311">
        <v>59913000</v>
      </c>
      <c r="E757" s="311">
        <v>3001000</v>
      </c>
      <c r="F757" s="311">
        <v>0</v>
      </c>
      <c r="G757" s="311">
        <v>0</v>
      </c>
      <c r="H757" s="311">
        <v>69914000</v>
      </c>
    </row>
    <row r="758" spans="1:8" s="285" customFormat="1" ht="22.5">
      <c r="A758" s="228" t="s">
        <v>1646</v>
      </c>
      <c r="B758" s="308">
        <v>0</v>
      </c>
      <c r="C758" s="308">
        <v>0</v>
      </c>
      <c r="D758" s="308">
        <v>34320000</v>
      </c>
      <c r="E758" s="308">
        <v>3001000</v>
      </c>
      <c r="F758" s="308">
        <v>0</v>
      </c>
      <c r="G758" s="308">
        <v>0</v>
      </c>
      <c r="H758" s="308">
        <v>37321000</v>
      </c>
    </row>
    <row r="759" spans="1:8" s="285" customFormat="1" ht="22.5">
      <c r="A759" s="228" t="s">
        <v>1637</v>
      </c>
      <c r="B759" s="308">
        <v>7000000</v>
      </c>
      <c r="C759" s="308">
        <v>0</v>
      </c>
      <c r="D759" s="308">
        <v>25593000</v>
      </c>
      <c r="E759" s="308">
        <v>0</v>
      </c>
      <c r="F759" s="308">
        <v>0</v>
      </c>
      <c r="G759" s="308">
        <v>0</v>
      </c>
      <c r="H759" s="308">
        <v>32593000</v>
      </c>
    </row>
    <row r="760" spans="1:8" s="285" customFormat="1" ht="11.25">
      <c r="A760" s="245" t="s">
        <v>1654</v>
      </c>
      <c r="B760" s="311">
        <v>0</v>
      </c>
      <c r="C760" s="311">
        <v>0</v>
      </c>
      <c r="D760" s="311">
        <v>5400000</v>
      </c>
      <c r="E760" s="311">
        <v>0</v>
      </c>
      <c r="F760" s="311">
        <v>0</v>
      </c>
      <c r="G760" s="311">
        <v>0</v>
      </c>
      <c r="H760" s="311">
        <v>5400000</v>
      </c>
    </row>
    <row r="761" spans="1:8" s="285" customFormat="1" ht="11.25">
      <c r="A761" s="245" t="s">
        <v>1655</v>
      </c>
      <c r="B761" s="311">
        <v>0</v>
      </c>
      <c r="C761" s="311">
        <v>0</v>
      </c>
      <c r="D761" s="311">
        <v>5400000</v>
      </c>
      <c r="E761" s="311">
        <v>0</v>
      </c>
      <c r="F761" s="311">
        <v>0</v>
      </c>
      <c r="G761" s="311">
        <v>0</v>
      </c>
      <c r="H761" s="311">
        <v>5400000</v>
      </c>
    </row>
    <row r="762" spans="1:8" s="285" customFormat="1" ht="33.75">
      <c r="A762" s="245" t="s">
        <v>1656</v>
      </c>
      <c r="B762" s="311">
        <v>0</v>
      </c>
      <c r="C762" s="311">
        <v>0</v>
      </c>
      <c r="D762" s="311">
        <v>5400000</v>
      </c>
      <c r="E762" s="311">
        <v>0</v>
      </c>
      <c r="F762" s="311">
        <v>0</v>
      </c>
      <c r="G762" s="311">
        <v>0</v>
      </c>
      <c r="H762" s="311">
        <v>5400000</v>
      </c>
    </row>
    <row r="763" spans="1:8" s="285" customFormat="1" ht="22.5">
      <c r="A763" s="228" t="s">
        <v>1639</v>
      </c>
      <c r="B763" s="308">
        <v>0</v>
      </c>
      <c r="C763" s="308">
        <v>0</v>
      </c>
      <c r="D763" s="308">
        <v>3600000</v>
      </c>
      <c r="E763" s="308">
        <v>0</v>
      </c>
      <c r="F763" s="308">
        <v>0</v>
      </c>
      <c r="G763" s="308">
        <v>0</v>
      </c>
      <c r="H763" s="308">
        <v>3600000</v>
      </c>
    </row>
    <row r="764" spans="1:8" s="285" customFormat="1" ht="22.5">
      <c r="A764" s="228" t="s">
        <v>1646</v>
      </c>
      <c r="B764" s="308">
        <v>0</v>
      </c>
      <c r="C764" s="308">
        <v>0</v>
      </c>
      <c r="D764" s="308">
        <v>1800000</v>
      </c>
      <c r="E764" s="308">
        <v>0</v>
      </c>
      <c r="F764" s="308">
        <v>0</v>
      </c>
      <c r="G764" s="308">
        <v>0</v>
      </c>
      <c r="H764" s="308">
        <v>1800000</v>
      </c>
    </row>
    <row r="765" spans="1:8" s="285" customFormat="1" ht="11.25">
      <c r="A765" s="245" t="s">
        <v>1657</v>
      </c>
      <c r="B765" s="311">
        <v>0</v>
      </c>
      <c r="C765" s="311">
        <v>0</v>
      </c>
      <c r="D765" s="311">
        <v>265000</v>
      </c>
      <c r="E765" s="311">
        <v>135000</v>
      </c>
      <c r="F765" s="311">
        <v>0</v>
      </c>
      <c r="G765" s="311">
        <v>0</v>
      </c>
      <c r="H765" s="311">
        <v>400000</v>
      </c>
    </row>
    <row r="766" spans="1:8" s="285" customFormat="1" ht="11.25">
      <c r="A766" s="245" t="s">
        <v>1658</v>
      </c>
      <c r="B766" s="311">
        <v>0</v>
      </c>
      <c r="C766" s="311">
        <v>0</v>
      </c>
      <c r="D766" s="311">
        <v>265000</v>
      </c>
      <c r="E766" s="311">
        <v>135000</v>
      </c>
      <c r="F766" s="311">
        <v>0</v>
      </c>
      <c r="G766" s="311">
        <v>0</v>
      </c>
      <c r="H766" s="311">
        <v>400000</v>
      </c>
    </row>
    <row r="767" spans="1:8" s="285" customFormat="1" ht="45">
      <c r="A767" s="245" t="s">
        <v>1659</v>
      </c>
      <c r="B767" s="311">
        <v>0</v>
      </c>
      <c r="C767" s="311">
        <v>0</v>
      </c>
      <c r="D767" s="311">
        <v>265000</v>
      </c>
      <c r="E767" s="311">
        <v>135000</v>
      </c>
      <c r="F767" s="311">
        <v>0</v>
      </c>
      <c r="G767" s="311">
        <v>0</v>
      </c>
      <c r="H767" s="311">
        <v>400000</v>
      </c>
    </row>
    <row r="768" spans="1:8" s="285" customFormat="1" ht="22.5">
      <c r="A768" s="228" t="s">
        <v>1639</v>
      </c>
      <c r="B768" s="308">
        <v>0</v>
      </c>
      <c r="C768" s="308">
        <v>0</v>
      </c>
      <c r="D768" s="308">
        <v>265000</v>
      </c>
      <c r="E768" s="308">
        <v>135000</v>
      </c>
      <c r="F768" s="308">
        <v>0</v>
      </c>
      <c r="G768" s="308">
        <v>0</v>
      </c>
      <c r="H768" s="308">
        <v>400000</v>
      </c>
    </row>
    <row r="769" spans="1:8" s="285" customFormat="1" ht="11.25">
      <c r="A769" s="245" t="s">
        <v>1660</v>
      </c>
      <c r="B769" s="311">
        <v>5005000</v>
      </c>
      <c r="C769" s="311">
        <v>0</v>
      </c>
      <c r="D769" s="311">
        <v>1379000</v>
      </c>
      <c r="E769" s="311">
        <v>194000</v>
      </c>
      <c r="F769" s="311">
        <v>0</v>
      </c>
      <c r="G769" s="311">
        <v>0</v>
      </c>
      <c r="H769" s="311">
        <v>6578000</v>
      </c>
    </row>
    <row r="770" spans="1:8" s="285" customFormat="1" ht="11.25">
      <c r="A770" s="245" t="s">
        <v>1658</v>
      </c>
      <c r="B770" s="311">
        <v>5005000</v>
      </c>
      <c r="C770" s="311">
        <v>0</v>
      </c>
      <c r="D770" s="311">
        <v>1379000</v>
      </c>
      <c r="E770" s="311">
        <v>194000</v>
      </c>
      <c r="F770" s="311">
        <v>0</v>
      </c>
      <c r="G770" s="311">
        <v>0</v>
      </c>
      <c r="H770" s="311">
        <v>6578000</v>
      </c>
    </row>
    <row r="771" spans="1:8" s="285" customFormat="1" ht="45">
      <c r="A771" s="245" t="s">
        <v>1661</v>
      </c>
      <c r="B771" s="311">
        <v>4750000</v>
      </c>
      <c r="C771" s="311">
        <v>0</v>
      </c>
      <c r="D771" s="311">
        <v>958000</v>
      </c>
      <c r="E771" s="311">
        <v>92000</v>
      </c>
      <c r="F771" s="311">
        <v>0</v>
      </c>
      <c r="G771" s="311">
        <v>0</v>
      </c>
      <c r="H771" s="311">
        <v>5800000</v>
      </c>
    </row>
    <row r="772" spans="1:8" s="285" customFormat="1" ht="22.5">
      <c r="A772" s="228" t="s">
        <v>1639</v>
      </c>
      <c r="B772" s="308">
        <v>4750000</v>
      </c>
      <c r="C772" s="308">
        <v>0</v>
      </c>
      <c r="D772" s="308">
        <v>658000</v>
      </c>
      <c r="E772" s="308">
        <v>92000</v>
      </c>
      <c r="F772" s="308">
        <v>0</v>
      </c>
      <c r="G772" s="308">
        <v>0</v>
      </c>
      <c r="H772" s="308">
        <v>5500000</v>
      </c>
    </row>
    <row r="773" spans="1:8" s="285" customFormat="1" ht="22.5">
      <c r="A773" s="228" t="s">
        <v>1646</v>
      </c>
      <c r="B773" s="308">
        <v>0</v>
      </c>
      <c r="C773" s="308">
        <v>0</v>
      </c>
      <c r="D773" s="308">
        <v>300000</v>
      </c>
      <c r="E773" s="308">
        <v>0</v>
      </c>
      <c r="F773" s="308">
        <v>0</v>
      </c>
      <c r="G773" s="308">
        <v>0</v>
      </c>
      <c r="H773" s="308">
        <v>300000</v>
      </c>
    </row>
    <row r="774" spans="1:8" s="285" customFormat="1" ht="33.75">
      <c r="A774" s="245" t="s">
        <v>1662</v>
      </c>
      <c r="B774" s="311">
        <v>0</v>
      </c>
      <c r="C774" s="311">
        <v>0</v>
      </c>
      <c r="D774" s="311">
        <v>285000</v>
      </c>
      <c r="E774" s="311">
        <v>61000</v>
      </c>
      <c r="F774" s="311">
        <v>0</v>
      </c>
      <c r="G774" s="311">
        <v>0</v>
      </c>
      <c r="H774" s="311">
        <v>346000</v>
      </c>
    </row>
    <row r="775" spans="1:8" s="285" customFormat="1" ht="22.5">
      <c r="A775" s="228" t="s">
        <v>1639</v>
      </c>
      <c r="B775" s="308">
        <v>0</v>
      </c>
      <c r="C775" s="308">
        <v>0</v>
      </c>
      <c r="D775" s="308">
        <v>285000</v>
      </c>
      <c r="E775" s="308">
        <v>61000</v>
      </c>
      <c r="F775" s="308">
        <v>0</v>
      </c>
      <c r="G775" s="308">
        <v>0</v>
      </c>
      <c r="H775" s="308">
        <v>346000</v>
      </c>
    </row>
    <row r="776" spans="1:8" s="285" customFormat="1" ht="22.5">
      <c r="A776" s="245" t="s">
        <v>1663</v>
      </c>
      <c r="B776" s="311">
        <v>255000</v>
      </c>
      <c r="C776" s="311">
        <v>0</v>
      </c>
      <c r="D776" s="311">
        <v>136000</v>
      </c>
      <c r="E776" s="311">
        <v>41000</v>
      </c>
      <c r="F776" s="311">
        <v>0</v>
      </c>
      <c r="G776" s="311">
        <v>0</v>
      </c>
      <c r="H776" s="311">
        <v>432000</v>
      </c>
    </row>
    <row r="777" spans="1:8" s="285" customFormat="1" ht="22.5">
      <c r="A777" s="228" t="s">
        <v>1637</v>
      </c>
      <c r="B777" s="308">
        <v>255000</v>
      </c>
      <c r="C777" s="308">
        <v>0</v>
      </c>
      <c r="D777" s="308">
        <v>136000</v>
      </c>
      <c r="E777" s="308">
        <v>41000</v>
      </c>
      <c r="F777" s="308">
        <v>0</v>
      </c>
      <c r="G777" s="308">
        <v>0</v>
      </c>
      <c r="H777" s="308">
        <v>432000</v>
      </c>
    </row>
    <row r="778" spans="1:8" s="285" customFormat="1" ht="11.25">
      <c r="A778" s="227" t="s">
        <v>475</v>
      </c>
      <c r="B778" s="307">
        <v>609200</v>
      </c>
      <c r="C778" s="307" t="s">
        <v>1306</v>
      </c>
      <c r="D778" s="307">
        <v>6180200</v>
      </c>
      <c r="E778" s="307">
        <v>20500</v>
      </c>
      <c r="F778" s="307" t="s">
        <v>1306</v>
      </c>
      <c r="G778" s="307" t="s">
        <v>1306</v>
      </c>
      <c r="H778" s="307">
        <v>6809900</v>
      </c>
    </row>
    <row r="779" spans="1:8" s="285" customFormat="1" ht="11.25">
      <c r="A779" s="227" t="s">
        <v>476</v>
      </c>
      <c r="B779" s="307">
        <v>609200</v>
      </c>
      <c r="C779" s="307" t="s">
        <v>1306</v>
      </c>
      <c r="D779" s="307">
        <v>6180200</v>
      </c>
      <c r="E779" s="307">
        <v>20500</v>
      </c>
      <c r="F779" s="307" t="s">
        <v>1306</v>
      </c>
      <c r="G779" s="307" t="s">
        <v>1306</v>
      </c>
      <c r="H779" s="307">
        <v>6809900</v>
      </c>
    </row>
    <row r="780" spans="1:8" s="285" customFormat="1" ht="11.25">
      <c r="A780" s="245" t="s">
        <v>695</v>
      </c>
      <c r="B780" s="311">
        <v>609200</v>
      </c>
      <c r="C780" s="311" t="s">
        <v>1306</v>
      </c>
      <c r="D780" s="311">
        <v>111200</v>
      </c>
      <c r="E780" s="311">
        <v>20500</v>
      </c>
      <c r="F780" s="311" t="s">
        <v>1306</v>
      </c>
      <c r="G780" s="311" t="s">
        <v>1306</v>
      </c>
      <c r="H780" s="311">
        <v>740900</v>
      </c>
    </row>
    <row r="781" spans="1:8" s="285" customFormat="1" ht="11.25">
      <c r="A781" s="245" t="s">
        <v>1422</v>
      </c>
      <c r="B781" s="311">
        <v>609200</v>
      </c>
      <c r="C781" s="311" t="s">
        <v>1306</v>
      </c>
      <c r="D781" s="311">
        <v>111200</v>
      </c>
      <c r="E781" s="311">
        <v>20500</v>
      </c>
      <c r="F781" s="311" t="s">
        <v>1306</v>
      </c>
      <c r="G781" s="311" t="s">
        <v>1306</v>
      </c>
      <c r="H781" s="311">
        <v>740900</v>
      </c>
    </row>
    <row r="782" spans="1:8" s="285" customFormat="1" ht="11.25">
      <c r="A782" s="245" t="s">
        <v>1423</v>
      </c>
      <c r="B782" s="311">
        <v>609200</v>
      </c>
      <c r="C782" s="311" t="s">
        <v>1306</v>
      </c>
      <c r="D782" s="311">
        <v>111200</v>
      </c>
      <c r="E782" s="311">
        <v>20500</v>
      </c>
      <c r="F782" s="311" t="s">
        <v>1306</v>
      </c>
      <c r="G782" s="311" t="s">
        <v>1306</v>
      </c>
      <c r="H782" s="311">
        <v>740900</v>
      </c>
    </row>
    <row r="783" spans="1:8" s="285" customFormat="1" ht="45">
      <c r="A783" s="245" t="s">
        <v>1450</v>
      </c>
      <c r="B783" s="311" t="s">
        <v>1306</v>
      </c>
      <c r="C783" s="311" t="s">
        <v>1306</v>
      </c>
      <c r="D783" s="311">
        <v>45600</v>
      </c>
      <c r="E783" s="311" t="s">
        <v>1306</v>
      </c>
      <c r="F783" s="311" t="s">
        <v>1306</v>
      </c>
      <c r="G783" s="311" t="s">
        <v>1306</v>
      </c>
      <c r="H783" s="311">
        <v>45600</v>
      </c>
    </row>
    <row r="784" spans="1:8" s="285" customFormat="1" ht="11.25">
      <c r="A784" s="228" t="s">
        <v>1416</v>
      </c>
      <c r="B784" s="308" t="s">
        <v>1306</v>
      </c>
      <c r="C784" s="308" t="s">
        <v>1306</v>
      </c>
      <c r="D784" s="308">
        <v>45600</v>
      </c>
      <c r="E784" s="308" t="s">
        <v>1306</v>
      </c>
      <c r="F784" s="308" t="s">
        <v>1306</v>
      </c>
      <c r="G784" s="308" t="s">
        <v>1306</v>
      </c>
      <c r="H784" s="308">
        <v>45600</v>
      </c>
    </row>
    <row r="785" spans="1:8" s="285" customFormat="1" ht="33.75">
      <c r="A785" s="245" t="s">
        <v>1664</v>
      </c>
      <c r="B785" s="311" t="s">
        <v>1306</v>
      </c>
      <c r="C785" s="311" t="s">
        <v>1306</v>
      </c>
      <c r="D785" s="311">
        <v>42200</v>
      </c>
      <c r="E785" s="311">
        <v>10000</v>
      </c>
      <c r="F785" s="311" t="s">
        <v>1306</v>
      </c>
      <c r="G785" s="311" t="s">
        <v>1306</v>
      </c>
      <c r="H785" s="311">
        <v>52200</v>
      </c>
    </row>
    <row r="786" spans="1:8" s="285" customFormat="1" ht="11.25">
      <c r="A786" s="228" t="s">
        <v>1416</v>
      </c>
      <c r="B786" s="308" t="s">
        <v>1306</v>
      </c>
      <c r="C786" s="308" t="s">
        <v>1306</v>
      </c>
      <c r="D786" s="308">
        <v>42200</v>
      </c>
      <c r="E786" s="308">
        <v>10000</v>
      </c>
      <c r="F786" s="308" t="s">
        <v>1306</v>
      </c>
      <c r="G786" s="308" t="s">
        <v>1306</v>
      </c>
      <c r="H786" s="308">
        <v>52200</v>
      </c>
    </row>
    <row r="787" spans="1:8" s="285" customFormat="1" ht="33.75">
      <c r="A787" s="245" t="s">
        <v>1665</v>
      </c>
      <c r="B787" s="311">
        <v>609200</v>
      </c>
      <c r="C787" s="311" t="s">
        <v>1306</v>
      </c>
      <c r="D787" s="311">
        <v>9000</v>
      </c>
      <c r="E787" s="311" t="s">
        <v>1306</v>
      </c>
      <c r="F787" s="311" t="s">
        <v>1306</v>
      </c>
      <c r="G787" s="311" t="s">
        <v>1306</v>
      </c>
      <c r="H787" s="311">
        <v>618200</v>
      </c>
    </row>
    <row r="788" spans="1:8" s="285" customFormat="1" ht="11.25">
      <c r="A788" s="228" t="s">
        <v>1416</v>
      </c>
      <c r="B788" s="308">
        <v>609200</v>
      </c>
      <c r="C788" s="308" t="s">
        <v>1306</v>
      </c>
      <c r="D788" s="308">
        <v>9000</v>
      </c>
      <c r="E788" s="308" t="s">
        <v>1306</v>
      </c>
      <c r="F788" s="308" t="s">
        <v>1306</v>
      </c>
      <c r="G788" s="308" t="s">
        <v>1306</v>
      </c>
      <c r="H788" s="308">
        <v>618200</v>
      </c>
    </row>
    <row r="789" spans="1:8" s="285" customFormat="1" ht="22.5">
      <c r="A789" s="245" t="s">
        <v>1420</v>
      </c>
      <c r="B789" s="311" t="s">
        <v>1306</v>
      </c>
      <c r="C789" s="311" t="s">
        <v>1306</v>
      </c>
      <c r="D789" s="311">
        <v>14400</v>
      </c>
      <c r="E789" s="311">
        <v>10500</v>
      </c>
      <c r="F789" s="311" t="s">
        <v>1306</v>
      </c>
      <c r="G789" s="311" t="s">
        <v>1306</v>
      </c>
      <c r="H789" s="311">
        <v>24900</v>
      </c>
    </row>
    <row r="790" spans="1:8" s="285" customFormat="1" ht="11.25">
      <c r="A790" s="228" t="s">
        <v>1416</v>
      </c>
      <c r="B790" s="308" t="s">
        <v>1306</v>
      </c>
      <c r="C790" s="308" t="s">
        <v>1306</v>
      </c>
      <c r="D790" s="308">
        <v>14400</v>
      </c>
      <c r="E790" s="308">
        <v>10500</v>
      </c>
      <c r="F790" s="308" t="s">
        <v>1306</v>
      </c>
      <c r="G790" s="308" t="s">
        <v>1306</v>
      </c>
      <c r="H790" s="308">
        <v>24900</v>
      </c>
    </row>
    <row r="791" spans="1:8" s="285" customFormat="1" ht="11.25">
      <c r="A791" s="245" t="s">
        <v>477</v>
      </c>
      <c r="B791" s="311" t="s">
        <v>1306</v>
      </c>
      <c r="C791" s="311" t="s">
        <v>1306</v>
      </c>
      <c r="D791" s="311">
        <v>6069000</v>
      </c>
      <c r="E791" s="311" t="s">
        <v>1306</v>
      </c>
      <c r="F791" s="311" t="s">
        <v>1306</v>
      </c>
      <c r="G791" s="311" t="s">
        <v>1306</v>
      </c>
      <c r="H791" s="311">
        <v>6069000</v>
      </c>
    </row>
    <row r="792" spans="1:8" s="285" customFormat="1" ht="11.25">
      <c r="A792" s="245" t="s">
        <v>1666</v>
      </c>
      <c r="B792" s="311" t="s">
        <v>1306</v>
      </c>
      <c r="C792" s="311" t="s">
        <v>1306</v>
      </c>
      <c r="D792" s="311">
        <v>6069000</v>
      </c>
      <c r="E792" s="311" t="s">
        <v>1306</v>
      </c>
      <c r="F792" s="311" t="s">
        <v>1306</v>
      </c>
      <c r="G792" s="311" t="s">
        <v>1306</v>
      </c>
      <c r="H792" s="311">
        <v>6069000</v>
      </c>
    </row>
    <row r="793" spans="1:8" s="285" customFormat="1" ht="11.25">
      <c r="A793" s="245" t="s">
        <v>1667</v>
      </c>
      <c r="B793" s="311" t="s">
        <v>1306</v>
      </c>
      <c r="C793" s="311" t="s">
        <v>1306</v>
      </c>
      <c r="D793" s="311">
        <v>6069000</v>
      </c>
      <c r="E793" s="311" t="s">
        <v>1306</v>
      </c>
      <c r="F793" s="311" t="s">
        <v>1306</v>
      </c>
      <c r="G793" s="311" t="s">
        <v>1306</v>
      </c>
      <c r="H793" s="311">
        <v>6069000</v>
      </c>
    </row>
    <row r="794" spans="1:8" s="285" customFormat="1" ht="22.5">
      <c r="A794" s="245" t="s">
        <v>1668</v>
      </c>
      <c r="B794" s="311" t="s">
        <v>1306</v>
      </c>
      <c r="C794" s="311" t="s">
        <v>1306</v>
      </c>
      <c r="D794" s="311">
        <v>6069000</v>
      </c>
      <c r="E794" s="311" t="s">
        <v>1306</v>
      </c>
      <c r="F794" s="311" t="s">
        <v>1306</v>
      </c>
      <c r="G794" s="311" t="s">
        <v>1306</v>
      </c>
      <c r="H794" s="311">
        <v>6069000</v>
      </c>
    </row>
    <row r="795" spans="1:8" s="285" customFormat="1" ht="11.25">
      <c r="A795" s="228" t="s">
        <v>1416</v>
      </c>
      <c r="B795" s="308" t="s">
        <v>1306</v>
      </c>
      <c r="C795" s="308" t="s">
        <v>1306</v>
      </c>
      <c r="D795" s="308">
        <v>6069000</v>
      </c>
      <c r="E795" s="308" t="s">
        <v>1306</v>
      </c>
      <c r="F795" s="308" t="s">
        <v>1306</v>
      </c>
      <c r="G795" s="308" t="s">
        <v>1306</v>
      </c>
      <c r="H795" s="308">
        <v>6069000</v>
      </c>
    </row>
    <row r="796" spans="1:8" s="285" customFormat="1" ht="11.25">
      <c r="A796" s="227" t="s">
        <v>478</v>
      </c>
      <c r="B796" s="307">
        <v>357200</v>
      </c>
      <c r="C796" s="307" t="s">
        <v>1306</v>
      </c>
      <c r="D796" s="307">
        <v>96400</v>
      </c>
      <c r="E796" s="307">
        <v>11200</v>
      </c>
      <c r="F796" s="307" t="s">
        <v>1306</v>
      </c>
      <c r="G796" s="307" t="s">
        <v>1306</v>
      </c>
      <c r="H796" s="307">
        <v>464800</v>
      </c>
    </row>
    <row r="797" spans="1:8" s="285" customFormat="1" ht="11.25">
      <c r="A797" s="227" t="s">
        <v>479</v>
      </c>
      <c r="B797" s="307">
        <v>357200</v>
      </c>
      <c r="C797" s="307" t="s">
        <v>1306</v>
      </c>
      <c r="D797" s="307">
        <v>96400</v>
      </c>
      <c r="E797" s="307">
        <v>11200</v>
      </c>
      <c r="F797" s="307" t="s">
        <v>1306</v>
      </c>
      <c r="G797" s="307" t="s">
        <v>1306</v>
      </c>
      <c r="H797" s="307">
        <v>464800</v>
      </c>
    </row>
    <row r="798" spans="1:8" s="285" customFormat="1" ht="11.25">
      <c r="A798" s="245" t="s">
        <v>695</v>
      </c>
      <c r="B798" s="311">
        <v>357200</v>
      </c>
      <c r="C798" s="311" t="s">
        <v>1306</v>
      </c>
      <c r="D798" s="311">
        <v>62400</v>
      </c>
      <c r="E798" s="311">
        <v>11200</v>
      </c>
      <c r="F798" s="311" t="s">
        <v>1306</v>
      </c>
      <c r="G798" s="311" t="s">
        <v>1306</v>
      </c>
      <c r="H798" s="311">
        <v>430800</v>
      </c>
    </row>
    <row r="799" spans="1:8" s="285" customFormat="1" ht="11.25">
      <c r="A799" s="245" t="s">
        <v>1422</v>
      </c>
      <c r="B799" s="311">
        <v>357200</v>
      </c>
      <c r="C799" s="311" t="s">
        <v>1306</v>
      </c>
      <c r="D799" s="311">
        <v>62400</v>
      </c>
      <c r="E799" s="311">
        <v>11200</v>
      </c>
      <c r="F799" s="311" t="s">
        <v>1306</v>
      </c>
      <c r="G799" s="311" t="s">
        <v>1306</v>
      </c>
      <c r="H799" s="311">
        <v>430800</v>
      </c>
    </row>
    <row r="800" spans="1:8" s="285" customFormat="1" ht="11.25">
      <c r="A800" s="245" t="s">
        <v>1423</v>
      </c>
      <c r="B800" s="311">
        <v>357200</v>
      </c>
      <c r="C800" s="311" t="s">
        <v>1306</v>
      </c>
      <c r="D800" s="311">
        <v>62400</v>
      </c>
      <c r="E800" s="311">
        <v>11200</v>
      </c>
      <c r="F800" s="311" t="s">
        <v>1306</v>
      </c>
      <c r="G800" s="311" t="s">
        <v>1306</v>
      </c>
      <c r="H800" s="311">
        <v>430800</v>
      </c>
    </row>
    <row r="801" spans="1:8" s="285" customFormat="1" ht="45">
      <c r="A801" s="245" t="s">
        <v>1425</v>
      </c>
      <c r="B801" s="311" t="s">
        <v>1306</v>
      </c>
      <c r="C801" s="311" t="s">
        <v>1306</v>
      </c>
      <c r="D801" s="311">
        <v>22200</v>
      </c>
      <c r="E801" s="311" t="s">
        <v>1306</v>
      </c>
      <c r="F801" s="311" t="s">
        <v>1306</v>
      </c>
      <c r="G801" s="311" t="s">
        <v>1306</v>
      </c>
      <c r="H801" s="311">
        <v>22200</v>
      </c>
    </row>
    <row r="802" spans="1:8" s="285" customFormat="1" ht="11.25">
      <c r="A802" s="228" t="s">
        <v>1416</v>
      </c>
      <c r="B802" s="308" t="s">
        <v>1306</v>
      </c>
      <c r="C802" s="308" t="s">
        <v>1306</v>
      </c>
      <c r="D802" s="308">
        <v>22200</v>
      </c>
      <c r="E802" s="308" t="s">
        <v>1306</v>
      </c>
      <c r="F802" s="308" t="s">
        <v>1306</v>
      </c>
      <c r="G802" s="308" t="s">
        <v>1306</v>
      </c>
      <c r="H802" s="308">
        <v>22200</v>
      </c>
    </row>
    <row r="803" spans="1:8" s="285" customFormat="1" ht="33.75">
      <c r="A803" s="245" t="s">
        <v>1426</v>
      </c>
      <c r="B803" s="311" t="s">
        <v>1306</v>
      </c>
      <c r="C803" s="311" t="s">
        <v>1306</v>
      </c>
      <c r="D803" s="311">
        <v>34400</v>
      </c>
      <c r="E803" s="311">
        <v>3600</v>
      </c>
      <c r="F803" s="311" t="s">
        <v>1306</v>
      </c>
      <c r="G803" s="311" t="s">
        <v>1306</v>
      </c>
      <c r="H803" s="311">
        <v>38000</v>
      </c>
    </row>
    <row r="804" spans="1:8" s="285" customFormat="1" ht="11.25">
      <c r="A804" s="228" t="s">
        <v>1416</v>
      </c>
      <c r="B804" s="308" t="s">
        <v>1306</v>
      </c>
      <c r="C804" s="308" t="s">
        <v>1306</v>
      </c>
      <c r="D804" s="308">
        <v>34400</v>
      </c>
      <c r="E804" s="308">
        <v>3600</v>
      </c>
      <c r="F804" s="308" t="s">
        <v>1306</v>
      </c>
      <c r="G804" s="308" t="s">
        <v>1306</v>
      </c>
      <c r="H804" s="308">
        <v>38000</v>
      </c>
    </row>
    <row r="805" spans="1:8" s="285" customFormat="1" ht="33.75">
      <c r="A805" s="245" t="s">
        <v>1427</v>
      </c>
      <c r="B805" s="311">
        <v>357200</v>
      </c>
      <c r="C805" s="311" t="s">
        <v>1306</v>
      </c>
      <c r="D805" s="311">
        <v>1200</v>
      </c>
      <c r="E805" s="311" t="s">
        <v>1306</v>
      </c>
      <c r="F805" s="311" t="s">
        <v>1306</v>
      </c>
      <c r="G805" s="311" t="s">
        <v>1306</v>
      </c>
      <c r="H805" s="311">
        <v>358400</v>
      </c>
    </row>
    <row r="806" spans="1:8" s="285" customFormat="1" ht="11.25">
      <c r="A806" s="228" t="s">
        <v>1416</v>
      </c>
      <c r="B806" s="308">
        <v>357200</v>
      </c>
      <c r="C806" s="308" t="s">
        <v>1306</v>
      </c>
      <c r="D806" s="308">
        <v>1200</v>
      </c>
      <c r="E806" s="308" t="s">
        <v>1306</v>
      </c>
      <c r="F806" s="308" t="s">
        <v>1306</v>
      </c>
      <c r="G806" s="308" t="s">
        <v>1306</v>
      </c>
      <c r="H806" s="308">
        <v>358400</v>
      </c>
    </row>
    <row r="807" spans="1:8" s="285" customFormat="1" ht="22.5">
      <c r="A807" s="245" t="s">
        <v>1420</v>
      </c>
      <c r="B807" s="311" t="s">
        <v>1306</v>
      </c>
      <c r="C807" s="311" t="s">
        <v>1306</v>
      </c>
      <c r="D807" s="311">
        <v>4600</v>
      </c>
      <c r="E807" s="311">
        <v>7600</v>
      </c>
      <c r="F807" s="311" t="s">
        <v>1306</v>
      </c>
      <c r="G807" s="311" t="s">
        <v>1306</v>
      </c>
      <c r="H807" s="311">
        <v>12200</v>
      </c>
    </row>
    <row r="808" spans="1:8" s="285" customFormat="1" ht="11.25">
      <c r="A808" s="228" t="s">
        <v>1416</v>
      </c>
      <c r="B808" s="308" t="s">
        <v>1306</v>
      </c>
      <c r="C808" s="308" t="s">
        <v>1306</v>
      </c>
      <c r="D808" s="308">
        <v>4600</v>
      </c>
      <c r="E808" s="308">
        <v>7600</v>
      </c>
      <c r="F808" s="308" t="s">
        <v>1306</v>
      </c>
      <c r="G808" s="308" t="s">
        <v>1306</v>
      </c>
      <c r="H808" s="308">
        <v>12200</v>
      </c>
    </row>
    <row r="809" spans="1:8" s="285" customFormat="1" ht="11.25">
      <c r="A809" s="245" t="s">
        <v>480</v>
      </c>
      <c r="B809" s="311" t="s">
        <v>1306</v>
      </c>
      <c r="C809" s="311" t="s">
        <v>1306</v>
      </c>
      <c r="D809" s="311">
        <v>34000</v>
      </c>
      <c r="E809" s="311" t="s">
        <v>1306</v>
      </c>
      <c r="F809" s="311" t="s">
        <v>1306</v>
      </c>
      <c r="G809" s="311" t="s">
        <v>1306</v>
      </c>
      <c r="H809" s="311">
        <v>34000</v>
      </c>
    </row>
    <row r="810" spans="1:8" s="285" customFormat="1" ht="11.25">
      <c r="A810" s="245" t="s">
        <v>1669</v>
      </c>
      <c r="B810" s="311" t="s">
        <v>1306</v>
      </c>
      <c r="C810" s="311" t="s">
        <v>1306</v>
      </c>
      <c r="D810" s="311">
        <v>34000</v>
      </c>
      <c r="E810" s="311" t="s">
        <v>1306</v>
      </c>
      <c r="F810" s="311" t="s">
        <v>1306</v>
      </c>
      <c r="G810" s="311" t="s">
        <v>1306</v>
      </c>
      <c r="H810" s="311">
        <v>34000</v>
      </c>
    </row>
    <row r="811" spans="1:8" s="285" customFormat="1" ht="11.25">
      <c r="A811" s="245" t="s">
        <v>1667</v>
      </c>
      <c r="B811" s="311" t="s">
        <v>1306</v>
      </c>
      <c r="C811" s="311" t="s">
        <v>1306</v>
      </c>
      <c r="D811" s="311">
        <v>34000</v>
      </c>
      <c r="E811" s="311" t="s">
        <v>1306</v>
      </c>
      <c r="F811" s="311" t="s">
        <v>1306</v>
      </c>
      <c r="G811" s="311" t="s">
        <v>1306</v>
      </c>
      <c r="H811" s="311">
        <v>34000</v>
      </c>
    </row>
    <row r="812" spans="1:8" s="285" customFormat="1" ht="56.25">
      <c r="A812" s="245" t="s">
        <v>1670</v>
      </c>
      <c r="B812" s="311" t="s">
        <v>1306</v>
      </c>
      <c r="C812" s="311" t="s">
        <v>1306</v>
      </c>
      <c r="D812" s="311">
        <v>34000</v>
      </c>
      <c r="E812" s="311" t="s">
        <v>1306</v>
      </c>
      <c r="F812" s="311" t="s">
        <v>1306</v>
      </c>
      <c r="G812" s="311" t="s">
        <v>1306</v>
      </c>
      <c r="H812" s="311">
        <v>34000</v>
      </c>
    </row>
    <row r="813" spans="1:8" s="285" customFormat="1" ht="11.25">
      <c r="A813" s="228" t="s">
        <v>1416</v>
      </c>
      <c r="B813" s="308" t="s">
        <v>1306</v>
      </c>
      <c r="C813" s="308" t="s">
        <v>1306</v>
      </c>
      <c r="D813" s="308">
        <v>34000</v>
      </c>
      <c r="E813" s="308" t="s">
        <v>1306</v>
      </c>
      <c r="F813" s="308" t="s">
        <v>1306</v>
      </c>
      <c r="G813" s="308" t="s">
        <v>1306</v>
      </c>
      <c r="H813" s="308">
        <v>34000</v>
      </c>
    </row>
    <row r="814" spans="1:8" s="285" customFormat="1" ht="11.25">
      <c r="A814" s="227" t="s">
        <v>481</v>
      </c>
      <c r="B814" s="307">
        <v>4941500</v>
      </c>
      <c r="C814" s="307" t="s">
        <v>1306</v>
      </c>
      <c r="D814" s="307">
        <v>4297726</v>
      </c>
      <c r="E814" s="307">
        <v>1781400</v>
      </c>
      <c r="F814" s="307" t="s">
        <v>1306</v>
      </c>
      <c r="G814" s="307" t="s">
        <v>1306</v>
      </c>
      <c r="H814" s="307">
        <v>11020626</v>
      </c>
    </row>
    <row r="815" spans="1:8" s="285" customFormat="1" ht="11.25">
      <c r="A815" s="227" t="s">
        <v>482</v>
      </c>
      <c r="B815" s="307">
        <v>4941500</v>
      </c>
      <c r="C815" s="307" t="s">
        <v>1306</v>
      </c>
      <c r="D815" s="307">
        <v>3242726</v>
      </c>
      <c r="E815" s="307">
        <v>1668400</v>
      </c>
      <c r="F815" s="307" t="s">
        <v>1306</v>
      </c>
      <c r="G815" s="307" t="s">
        <v>1306</v>
      </c>
      <c r="H815" s="307">
        <v>9852626</v>
      </c>
    </row>
    <row r="816" spans="1:8" s="285" customFormat="1" ht="11.25">
      <c r="A816" s="245" t="s">
        <v>483</v>
      </c>
      <c r="B816" s="311" t="s">
        <v>1306</v>
      </c>
      <c r="C816" s="311" t="s">
        <v>1306</v>
      </c>
      <c r="D816" s="311">
        <v>551600</v>
      </c>
      <c r="E816" s="311">
        <v>1434000</v>
      </c>
      <c r="F816" s="311" t="s">
        <v>1306</v>
      </c>
      <c r="G816" s="311" t="s">
        <v>1306</v>
      </c>
      <c r="H816" s="311">
        <v>1985600</v>
      </c>
    </row>
    <row r="817" spans="1:8" s="285" customFormat="1" ht="11.25">
      <c r="A817" s="245" t="s">
        <v>1671</v>
      </c>
      <c r="B817" s="311" t="s">
        <v>1306</v>
      </c>
      <c r="C817" s="311" t="s">
        <v>1306</v>
      </c>
      <c r="D817" s="311">
        <v>551600</v>
      </c>
      <c r="E817" s="311">
        <v>1434000</v>
      </c>
      <c r="F817" s="311" t="s">
        <v>1306</v>
      </c>
      <c r="G817" s="311" t="s">
        <v>1306</v>
      </c>
      <c r="H817" s="311">
        <v>1985600</v>
      </c>
    </row>
    <row r="818" spans="1:8" s="285" customFormat="1" ht="11.25">
      <c r="A818" s="245" t="s">
        <v>1667</v>
      </c>
      <c r="B818" s="311" t="s">
        <v>1306</v>
      </c>
      <c r="C818" s="311" t="s">
        <v>1306</v>
      </c>
      <c r="D818" s="311">
        <v>551600</v>
      </c>
      <c r="E818" s="311">
        <v>1434000</v>
      </c>
      <c r="F818" s="311" t="s">
        <v>1306</v>
      </c>
      <c r="G818" s="311" t="s">
        <v>1306</v>
      </c>
      <c r="H818" s="311">
        <v>1985600</v>
      </c>
    </row>
    <row r="819" spans="1:8" s="285" customFormat="1" ht="22.5">
      <c r="A819" s="245" t="s">
        <v>1672</v>
      </c>
      <c r="B819" s="311" t="s">
        <v>1306</v>
      </c>
      <c r="C819" s="311" t="s">
        <v>1306</v>
      </c>
      <c r="D819" s="311">
        <v>551600</v>
      </c>
      <c r="E819" s="311">
        <v>1434000</v>
      </c>
      <c r="F819" s="311" t="s">
        <v>1306</v>
      </c>
      <c r="G819" s="311" t="s">
        <v>1306</v>
      </c>
      <c r="H819" s="311">
        <v>1985600</v>
      </c>
    </row>
    <row r="820" spans="1:8" s="285" customFormat="1" ht="11.25">
      <c r="A820" s="228" t="s">
        <v>1416</v>
      </c>
      <c r="B820" s="308" t="s">
        <v>1306</v>
      </c>
      <c r="C820" s="308" t="s">
        <v>1306</v>
      </c>
      <c r="D820" s="308">
        <v>191600</v>
      </c>
      <c r="E820" s="308">
        <v>54000</v>
      </c>
      <c r="F820" s="308" t="s">
        <v>1306</v>
      </c>
      <c r="G820" s="308" t="s">
        <v>1306</v>
      </c>
      <c r="H820" s="308">
        <v>245600</v>
      </c>
    </row>
    <row r="821" spans="1:8" s="285" customFormat="1" ht="11.25">
      <c r="A821" s="228" t="s">
        <v>1525</v>
      </c>
      <c r="B821" s="308" t="s">
        <v>1306</v>
      </c>
      <c r="C821" s="308" t="s">
        <v>1306</v>
      </c>
      <c r="D821" s="308">
        <v>360000</v>
      </c>
      <c r="E821" s="308">
        <v>1380000</v>
      </c>
      <c r="F821" s="308" t="s">
        <v>1306</v>
      </c>
      <c r="G821" s="308" t="s">
        <v>1306</v>
      </c>
      <c r="H821" s="308">
        <v>1740000</v>
      </c>
    </row>
    <row r="822" spans="1:8" s="285" customFormat="1" ht="11.25">
      <c r="A822" s="245" t="s">
        <v>480</v>
      </c>
      <c r="B822" s="311">
        <v>330700</v>
      </c>
      <c r="C822" s="311" t="s">
        <v>1306</v>
      </c>
      <c r="D822" s="311">
        <v>117400</v>
      </c>
      <c r="E822" s="311">
        <v>17000</v>
      </c>
      <c r="F822" s="311" t="s">
        <v>1306</v>
      </c>
      <c r="G822" s="311" t="s">
        <v>1306</v>
      </c>
      <c r="H822" s="311">
        <v>465100</v>
      </c>
    </row>
    <row r="823" spans="1:8" s="285" customFormat="1" ht="11.25">
      <c r="A823" s="245" t="s">
        <v>1669</v>
      </c>
      <c r="B823" s="311">
        <v>330700</v>
      </c>
      <c r="C823" s="311" t="s">
        <v>1306</v>
      </c>
      <c r="D823" s="311">
        <v>117400</v>
      </c>
      <c r="E823" s="311">
        <v>17000</v>
      </c>
      <c r="F823" s="311" t="s">
        <v>1306</v>
      </c>
      <c r="G823" s="311" t="s">
        <v>1306</v>
      </c>
      <c r="H823" s="311">
        <v>465100</v>
      </c>
    </row>
    <row r="824" spans="1:8" s="285" customFormat="1" ht="11.25">
      <c r="A824" s="245" t="s">
        <v>1667</v>
      </c>
      <c r="B824" s="311">
        <v>330700</v>
      </c>
      <c r="C824" s="311" t="s">
        <v>1306</v>
      </c>
      <c r="D824" s="311">
        <v>117400</v>
      </c>
      <c r="E824" s="311">
        <v>17000</v>
      </c>
      <c r="F824" s="311" t="s">
        <v>1306</v>
      </c>
      <c r="G824" s="311" t="s">
        <v>1306</v>
      </c>
      <c r="H824" s="311">
        <v>465100</v>
      </c>
    </row>
    <row r="825" spans="1:8" s="285" customFormat="1" ht="33.75">
      <c r="A825" s="245" t="s">
        <v>1673</v>
      </c>
      <c r="B825" s="311">
        <v>330700</v>
      </c>
      <c r="C825" s="311" t="s">
        <v>1306</v>
      </c>
      <c r="D825" s="311">
        <v>117400</v>
      </c>
      <c r="E825" s="311">
        <v>17000</v>
      </c>
      <c r="F825" s="311" t="s">
        <v>1306</v>
      </c>
      <c r="G825" s="311" t="s">
        <v>1306</v>
      </c>
      <c r="H825" s="311">
        <v>465100</v>
      </c>
    </row>
    <row r="826" spans="1:8" s="285" customFormat="1" ht="11.25">
      <c r="A826" s="228" t="s">
        <v>1416</v>
      </c>
      <c r="B826" s="308">
        <v>326700</v>
      </c>
      <c r="C826" s="308" t="s">
        <v>1306</v>
      </c>
      <c r="D826" s="308">
        <v>113400</v>
      </c>
      <c r="E826" s="308">
        <v>15000</v>
      </c>
      <c r="F826" s="308" t="s">
        <v>1306</v>
      </c>
      <c r="G826" s="308" t="s">
        <v>1306</v>
      </c>
      <c r="H826" s="308">
        <v>455100</v>
      </c>
    </row>
    <row r="827" spans="1:8" s="285" customFormat="1" ht="11.25">
      <c r="A827" s="228" t="s">
        <v>1524</v>
      </c>
      <c r="B827" s="308">
        <v>2000</v>
      </c>
      <c r="C827" s="308" t="s">
        <v>1306</v>
      </c>
      <c r="D827" s="308">
        <v>2000</v>
      </c>
      <c r="E827" s="308">
        <v>1000</v>
      </c>
      <c r="F827" s="308" t="s">
        <v>1306</v>
      </c>
      <c r="G827" s="308" t="s">
        <v>1306</v>
      </c>
      <c r="H827" s="308">
        <v>5000</v>
      </c>
    </row>
    <row r="828" spans="1:8" s="285" customFormat="1" ht="11.25">
      <c r="A828" s="228" t="s">
        <v>1525</v>
      </c>
      <c r="B828" s="308">
        <v>2000</v>
      </c>
      <c r="C828" s="308" t="s">
        <v>1306</v>
      </c>
      <c r="D828" s="308">
        <v>2000</v>
      </c>
      <c r="E828" s="308">
        <v>1000</v>
      </c>
      <c r="F828" s="308" t="s">
        <v>1306</v>
      </c>
      <c r="G828" s="308" t="s">
        <v>1306</v>
      </c>
      <c r="H828" s="308">
        <v>5000</v>
      </c>
    </row>
    <row r="829" spans="1:8" s="285" customFormat="1" ht="11.25">
      <c r="A829" s="245" t="s">
        <v>484</v>
      </c>
      <c r="B829" s="311">
        <v>4610800</v>
      </c>
      <c r="C829" s="311" t="s">
        <v>1306</v>
      </c>
      <c r="D829" s="311">
        <v>2573726</v>
      </c>
      <c r="E829" s="311">
        <v>217400</v>
      </c>
      <c r="F829" s="311" t="s">
        <v>1306</v>
      </c>
      <c r="G829" s="311" t="s">
        <v>1306</v>
      </c>
      <c r="H829" s="311">
        <v>7401926</v>
      </c>
    </row>
    <row r="830" spans="1:8" s="285" customFormat="1" ht="11.25">
      <c r="A830" s="245" t="s">
        <v>1422</v>
      </c>
      <c r="B830" s="311">
        <v>4595800</v>
      </c>
      <c r="C830" s="311" t="s">
        <v>1306</v>
      </c>
      <c r="D830" s="311">
        <v>924000</v>
      </c>
      <c r="E830" s="311">
        <v>46000</v>
      </c>
      <c r="F830" s="311" t="s">
        <v>1306</v>
      </c>
      <c r="G830" s="311" t="s">
        <v>1306</v>
      </c>
      <c r="H830" s="311">
        <v>5565800</v>
      </c>
    </row>
    <row r="831" spans="1:8" s="285" customFormat="1" ht="11.25">
      <c r="A831" s="245" t="s">
        <v>1423</v>
      </c>
      <c r="B831" s="311">
        <v>4595800</v>
      </c>
      <c r="C831" s="311" t="s">
        <v>1306</v>
      </c>
      <c r="D831" s="311">
        <v>924000</v>
      </c>
      <c r="E831" s="311">
        <v>46000</v>
      </c>
      <c r="F831" s="311" t="s">
        <v>1306</v>
      </c>
      <c r="G831" s="311" t="s">
        <v>1306</v>
      </c>
      <c r="H831" s="311">
        <v>5565800</v>
      </c>
    </row>
    <row r="832" spans="1:8" s="285" customFormat="1" ht="45">
      <c r="A832" s="245" t="s">
        <v>1424</v>
      </c>
      <c r="B832" s="311" t="s">
        <v>1306</v>
      </c>
      <c r="C832" s="311" t="s">
        <v>1306</v>
      </c>
      <c r="D832" s="311">
        <v>503400</v>
      </c>
      <c r="E832" s="311" t="s">
        <v>1306</v>
      </c>
      <c r="F832" s="311" t="s">
        <v>1306</v>
      </c>
      <c r="G832" s="311" t="s">
        <v>1306</v>
      </c>
      <c r="H832" s="311">
        <v>503400</v>
      </c>
    </row>
    <row r="833" spans="1:8" s="285" customFormat="1" ht="11.25">
      <c r="A833" s="228" t="s">
        <v>1416</v>
      </c>
      <c r="B833" s="308" t="s">
        <v>1306</v>
      </c>
      <c r="C833" s="308" t="s">
        <v>1306</v>
      </c>
      <c r="D833" s="308">
        <v>503400</v>
      </c>
      <c r="E833" s="308" t="s">
        <v>1306</v>
      </c>
      <c r="F833" s="308" t="s">
        <v>1306</v>
      </c>
      <c r="G833" s="308" t="s">
        <v>1306</v>
      </c>
      <c r="H833" s="308">
        <v>503400</v>
      </c>
    </row>
    <row r="834" spans="1:8" s="285" customFormat="1" ht="45">
      <c r="A834" s="245" t="s">
        <v>1425</v>
      </c>
      <c r="B834" s="311" t="s">
        <v>1306</v>
      </c>
      <c r="C834" s="311" t="s">
        <v>1306</v>
      </c>
      <c r="D834" s="311">
        <v>115200</v>
      </c>
      <c r="E834" s="311" t="s">
        <v>1306</v>
      </c>
      <c r="F834" s="311" t="s">
        <v>1306</v>
      </c>
      <c r="G834" s="311" t="s">
        <v>1306</v>
      </c>
      <c r="H834" s="311">
        <v>115200</v>
      </c>
    </row>
    <row r="835" spans="1:8" s="285" customFormat="1" ht="11.25">
      <c r="A835" s="228" t="s">
        <v>1416</v>
      </c>
      <c r="B835" s="308" t="s">
        <v>1306</v>
      </c>
      <c r="C835" s="308" t="s">
        <v>1306</v>
      </c>
      <c r="D835" s="308">
        <v>115200</v>
      </c>
      <c r="E835" s="308" t="s">
        <v>1306</v>
      </c>
      <c r="F835" s="308" t="s">
        <v>1306</v>
      </c>
      <c r="G835" s="308" t="s">
        <v>1306</v>
      </c>
      <c r="H835" s="308">
        <v>115200</v>
      </c>
    </row>
    <row r="836" spans="1:8" s="285" customFormat="1" ht="33.75">
      <c r="A836" s="245" t="s">
        <v>1426</v>
      </c>
      <c r="B836" s="311" t="s">
        <v>1306</v>
      </c>
      <c r="C836" s="311" t="s">
        <v>1306</v>
      </c>
      <c r="D836" s="311">
        <v>188400</v>
      </c>
      <c r="E836" s="311">
        <v>31000</v>
      </c>
      <c r="F836" s="311" t="s">
        <v>1306</v>
      </c>
      <c r="G836" s="311" t="s">
        <v>1306</v>
      </c>
      <c r="H836" s="311">
        <v>219400</v>
      </c>
    </row>
    <row r="837" spans="1:8" s="285" customFormat="1" ht="11.25">
      <c r="A837" s="228" t="s">
        <v>1416</v>
      </c>
      <c r="B837" s="308" t="s">
        <v>1306</v>
      </c>
      <c r="C837" s="308" t="s">
        <v>1306</v>
      </c>
      <c r="D837" s="308">
        <v>186400</v>
      </c>
      <c r="E837" s="308">
        <v>31000</v>
      </c>
      <c r="F837" s="308" t="s">
        <v>1306</v>
      </c>
      <c r="G837" s="308" t="s">
        <v>1306</v>
      </c>
      <c r="H837" s="308">
        <v>217400</v>
      </c>
    </row>
    <row r="838" spans="1:8" s="285" customFormat="1" ht="11.25">
      <c r="A838" s="228" t="s">
        <v>1524</v>
      </c>
      <c r="B838" s="308" t="s">
        <v>1306</v>
      </c>
      <c r="C838" s="308" t="s">
        <v>1306</v>
      </c>
      <c r="D838" s="308">
        <v>1000</v>
      </c>
      <c r="E838" s="308" t="s">
        <v>1306</v>
      </c>
      <c r="F838" s="308" t="s">
        <v>1306</v>
      </c>
      <c r="G838" s="308" t="s">
        <v>1306</v>
      </c>
      <c r="H838" s="308">
        <v>1000</v>
      </c>
    </row>
    <row r="839" spans="1:8" s="285" customFormat="1" ht="11.25">
      <c r="A839" s="228" t="s">
        <v>1525</v>
      </c>
      <c r="B839" s="308" t="s">
        <v>1306</v>
      </c>
      <c r="C839" s="308" t="s">
        <v>1306</v>
      </c>
      <c r="D839" s="308">
        <v>1000</v>
      </c>
      <c r="E839" s="308" t="s">
        <v>1306</v>
      </c>
      <c r="F839" s="308" t="s">
        <v>1306</v>
      </c>
      <c r="G839" s="308" t="s">
        <v>1306</v>
      </c>
      <c r="H839" s="308">
        <v>1000</v>
      </c>
    </row>
    <row r="840" spans="1:8" s="285" customFormat="1" ht="33.75">
      <c r="A840" s="245" t="s">
        <v>1427</v>
      </c>
      <c r="B840" s="311">
        <v>4595800</v>
      </c>
      <c r="C840" s="311" t="s">
        <v>1306</v>
      </c>
      <c r="D840" s="311">
        <v>90000</v>
      </c>
      <c r="E840" s="311" t="s">
        <v>1306</v>
      </c>
      <c r="F840" s="311" t="s">
        <v>1306</v>
      </c>
      <c r="G840" s="311" t="s">
        <v>1306</v>
      </c>
      <c r="H840" s="311">
        <v>4685800</v>
      </c>
    </row>
    <row r="841" spans="1:8" s="285" customFormat="1" ht="11.25">
      <c r="A841" s="228" t="s">
        <v>1416</v>
      </c>
      <c r="B841" s="308">
        <v>4595800</v>
      </c>
      <c r="C841" s="308" t="s">
        <v>1306</v>
      </c>
      <c r="D841" s="308">
        <v>90000</v>
      </c>
      <c r="E841" s="308" t="s">
        <v>1306</v>
      </c>
      <c r="F841" s="308" t="s">
        <v>1306</v>
      </c>
      <c r="G841" s="308" t="s">
        <v>1306</v>
      </c>
      <c r="H841" s="308">
        <v>4685800</v>
      </c>
    </row>
    <row r="842" spans="1:8" s="285" customFormat="1" ht="22.5">
      <c r="A842" s="245" t="s">
        <v>1420</v>
      </c>
      <c r="B842" s="311" t="s">
        <v>1306</v>
      </c>
      <c r="C842" s="311" t="s">
        <v>1306</v>
      </c>
      <c r="D842" s="311">
        <v>27000</v>
      </c>
      <c r="E842" s="311">
        <v>15000</v>
      </c>
      <c r="F842" s="311" t="s">
        <v>1306</v>
      </c>
      <c r="G842" s="311" t="s">
        <v>1306</v>
      </c>
      <c r="H842" s="311">
        <v>42000</v>
      </c>
    </row>
    <row r="843" spans="1:8" s="285" customFormat="1" ht="11.25">
      <c r="A843" s="228" t="s">
        <v>1416</v>
      </c>
      <c r="B843" s="308" t="s">
        <v>1306</v>
      </c>
      <c r="C843" s="308" t="s">
        <v>1306</v>
      </c>
      <c r="D843" s="308">
        <v>27000</v>
      </c>
      <c r="E843" s="308">
        <v>15000</v>
      </c>
      <c r="F843" s="308" t="s">
        <v>1306</v>
      </c>
      <c r="G843" s="308" t="s">
        <v>1306</v>
      </c>
      <c r="H843" s="308">
        <v>42000</v>
      </c>
    </row>
    <row r="844" spans="1:8" s="285" customFormat="1" ht="11.25">
      <c r="A844" s="245" t="s">
        <v>1674</v>
      </c>
      <c r="B844" s="311">
        <v>15000</v>
      </c>
      <c r="C844" s="311" t="s">
        <v>1306</v>
      </c>
      <c r="D844" s="311">
        <v>1649726</v>
      </c>
      <c r="E844" s="311">
        <v>171400</v>
      </c>
      <c r="F844" s="311" t="s">
        <v>1306</v>
      </c>
      <c r="G844" s="311" t="s">
        <v>1306</v>
      </c>
      <c r="H844" s="311">
        <v>1836126</v>
      </c>
    </row>
    <row r="845" spans="1:8" s="285" customFormat="1" ht="11.25">
      <c r="A845" s="245" t="s">
        <v>1675</v>
      </c>
      <c r="B845" s="311">
        <v>15000</v>
      </c>
      <c r="C845" s="311" t="s">
        <v>1306</v>
      </c>
      <c r="D845" s="311">
        <v>1649726</v>
      </c>
      <c r="E845" s="311">
        <v>171400</v>
      </c>
      <c r="F845" s="311" t="s">
        <v>1306</v>
      </c>
      <c r="G845" s="311" t="s">
        <v>1306</v>
      </c>
      <c r="H845" s="311">
        <v>1836126</v>
      </c>
    </row>
    <row r="846" spans="1:8" s="285" customFormat="1" ht="33.75">
      <c r="A846" s="245" t="s">
        <v>1676</v>
      </c>
      <c r="B846" s="311">
        <v>15000</v>
      </c>
      <c r="C846" s="311" t="s">
        <v>1306</v>
      </c>
      <c r="D846" s="311">
        <v>1649726</v>
      </c>
      <c r="E846" s="311">
        <v>171400</v>
      </c>
      <c r="F846" s="311" t="s">
        <v>1306</v>
      </c>
      <c r="G846" s="311" t="s">
        <v>1306</v>
      </c>
      <c r="H846" s="311">
        <v>1836126</v>
      </c>
    </row>
    <row r="847" spans="1:8" s="285" customFormat="1" ht="11.25">
      <c r="A847" s="228" t="s">
        <v>1416</v>
      </c>
      <c r="B847" s="308">
        <v>15000</v>
      </c>
      <c r="C847" s="308" t="s">
        <v>1306</v>
      </c>
      <c r="D847" s="308">
        <v>587726</v>
      </c>
      <c r="E847" s="308">
        <v>15400</v>
      </c>
      <c r="F847" s="308" t="s">
        <v>1306</v>
      </c>
      <c r="G847" s="308" t="s">
        <v>1306</v>
      </c>
      <c r="H847" s="308">
        <v>618126</v>
      </c>
    </row>
    <row r="848" spans="1:8" s="285" customFormat="1" ht="11.25">
      <c r="A848" s="228" t="s">
        <v>1524</v>
      </c>
      <c r="B848" s="308" t="s">
        <v>1306</v>
      </c>
      <c r="C848" s="308" t="s">
        <v>1306</v>
      </c>
      <c r="D848" s="308">
        <v>60000</v>
      </c>
      <c r="E848" s="308">
        <v>12000</v>
      </c>
      <c r="F848" s="308" t="s">
        <v>1306</v>
      </c>
      <c r="G848" s="308" t="s">
        <v>1306</v>
      </c>
      <c r="H848" s="308">
        <v>72000</v>
      </c>
    </row>
    <row r="849" spans="1:8" s="285" customFormat="1" ht="11.25">
      <c r="A849" s="228" t="s">
        <v>1525</v>
      </c>
      <c r="B849" s="308" t="s">
        <v>1306</v>
      </c>
      <c r="C849" s="308" t="s">
        <v>1306</v>
      </c>
      <c r="D849" s="308">
        <v>1002000</v>
      </c>
      <c r="E849" s="308">
        <v>144000</v>
      </c>
      <c r="F849" s="308" t="s">
        <v>1306</v>
      </c>
      <c r="G849" s="308" t="s">
        <v>1306</v>
      </c>
      <c r="H849" s="308">
        <v>1146000</v>
      </c>
    </row>
    <row r="850" spans="1:8" s="285" customFormat="1" ht="22.5">
      <c r="A850" s="227" t="s">
        <v>1412</v>
      </c>
      <c r="B850" s="307" t="s">
        <v>1306</v>
      </c>
      <c r="C850" s="307" t="s">
        <v>1306</v>
      </c>
      <c r="D850" s="307">
        <v>404000</v>
      </c>
      <c r="E850" s="307">
        <v>32000</v>
      </c>
      <c r="F850" s="307" t="s">
        <v>1306</v>
      </c>
      <c r="G850" s="307" t="s">
        <v>1306</v>
      </c>
      <c r="H850" s="307">
        <v>436000</v>
      </c>
    </row>
    <row r="851" spans="1:8" s="285" customFormat="1" ht="11.25">
      <c r="A851" s="245" t="s">
        <v>484</v>
      </c>
      <c r="B851" s="311" t="s">
        <v>1306</v>
      </c>
      <c r="C851" s="311" t="s">
        <v>1306</v>
      </c>
      <c r="D851" s="311">
        <v>404000</v>
      </c>
      <c r="E851" s="311">
        <v>32000</v>
      </c>
      <c r="F851" s="311" t="s">
        <v>1306</v>
      </c>
      <c r="G851" s="311" t="s">
        <v>1306</v>
      </c>
      <c r="H851" s="311">
        <v>436000</v>
      </c>
    </row>
    <row r="852" spans="1:8" s="285" customFormat="1" ht="11.25">
      <c r="A852" s="245" t="s">
        <v>1674</v>
      </c>
      <c r="B852" s="311" t="s">
        <v>1306</v>
      </c>
      <c r="C852" s="311" t="s">
        <v>1306</v>
      </c>
      <c r="D852" s="311">
        <v>404000</v>
      </c>
      <c r="E852" s="311">
        <v>32000</v>
      </c>
      <c r="F852" s="311" t="s">
        <v>1306</v>
      </c>
      <c r="G852" s="311" t="s">
        <v>1306</v>
      </c>
      <c r="H852" s="311">
        <v>436000</v>
      </c>
    </row>
    <row r="853" spans="1:8" s="285" customFormat="1" ht="11.25">
      <c r="A853" s="245" t="s">
        <v>1675</v>
      </c>
      <c r="B853" s="311" t="s">
        <v>1306</v>
      </c>
      <c r="C853" s="311" t="s">
        <v>1306</v>
      </c>
      <c r="D853" s="311">
        <v>404000</v>
      </c>
      <c r="E853" s="311">
        <v>32000</v>
      </c>
      <c r="F853" s="311" t="s">
        <v>1306</v>
      </c>
      <c r="G853" s="311" t="s">
        <v>1306</v>
      </c>
      <c r="H853" s="311">
        <v>436000</v>
      </c>
    </row>
    <row r="854" spans="1:8" s="285" customFormat="1" ht="33.75">
      <c r="A854" s="245" t="s">
        <v>1677</v>
      </c>
      <c r="B854" s="311" t="s">
        <v>1306</v>
      </c>
      <c r="C854" s="311" t="s">
        <v>1306</v>
      </c>
      <c r="D854" s="311">
        <v>404000</v>
      </c>
      <c r="E854" s="311">
        <v>32000</v>
      </c>
      <c r="F854" s="311" t="s">
        <v>1306</v>
      </c>
      <c r="G854" s="311" t="s">
        <v>1306</v>
      </c>
      <c r="H854" s="311">
        <v>436000</v>
      </c>
    </row>
    <row r="855" spans="1:8" s="285" customFormat="1" ht="11.25">
      <c r="A855" s="228" t="s">
        <v>1434</v>
      </c>
      <c r="B855" s="308" t="s">
        <v>1306</v>
      </c>
      <c r="C855" s="308" t="s">
        <v>1306</v>
      </c>
      <c r="D855" s="308">
        <v>404000</v>
      </c>
      <c r="E855" s="308">
        <v>32000</v>
      </c>
      <c r="F855" s="308" t="s">
        <v>1306</v>
      </c>
      <c r="G855" s="308" t="s">
        <v>1306</v>
      </c>
      <c r="H855" s="308">
        <v>436000</v>
      </c>
    </row>
    <row r="856" spans="1:8" s="285" customFormat="1" ht="11.25">
      <c r="A856" s="227" t="s">
        <v>503</v>
      </c>
      <c r="B856" s="307" t="s">
        <v>1306</v>
      </c>
      <c r="C856" s="307" t="s">
        <v>1306</v>
      </c>
      <c r="D856" s="307">
        <v>651000</v>
      </c>
      <c r="E856" s="307">
        <v>81000</v>
      </c>
      <c r="F856" s="307" t="s">
        <v>1306</v>
      </c>
      <c r="G856" s="307" t="s">
        <v>1306</v>
      </c>
      <c r="H856" s="307">
        <v>732000</v>
      </c>
    </row>
    <row r="857" spans="1:8" s="285" customFormat="1" ht="11.25">
      <c r="A857" s="245" t="s">
        <v>480</v>
      </c>
      <c r="B857" s="311" t="s">
        <v>1306</v>
      </c>
      <c r="C857" s="311" t="s">
        <v>1306</v>
      </c>
      <c r="D857" s="311">
        <v>651000</v>
      </c>
      <c r="E857" s="311">
        <v>81000</v>
      </c>
      <c r="F857" s="311" t="s">
        <v>1306</v>
      </c>
      <c r="G857" s="311" t="s">
        <v>1306</v>
      </c>
      <c r="H857" s="311">
        <v>732000</v>
      </c>
    </row>
    <row r="858" spans="1:8" s="285" customFormat="1" ht="11.25">
      <c r="A858" s="245" t="s">
        <v>1669</v>
      </c>
      <c r="B858" s="311" t="s">
        <v>1306</v>
      </c>
      <c r="C858" s="311" t="s">
        <v>1306</v>
      </c>
      <c r="D858" s="311">
        <v>651000</v>
      </c>
      <c r="E858" s="311">
        <v>81000</v>
      </c>
      <c r="F858" s="311" t="s">
        <v>1306</v>
      </c>
      <c r="G858" s="311" t="s">
        <v>1306</v>
      </c>
      <c r="H858" s="311">
        <v>732000</v>
      </c>
    </row>
    <row r="859" spans="1:8" s="285" customFormat="1" ht="11.25">
      <c r="A859" s="245" t="s">
        <v>1667</v>
      </c>
      <c r="B859" s="311" t="s">
        <v>1306</v>
      </c>
      <c r="C859" s="311" t="s">
        <v>1306</v>
      </c>
      <c r="D859" s="311">
        <v>651000</v>
      </c>
      <c r="E859" s="311">
        <v>81000</v>
      </c>
      <c r="F859" s="311" t="s">
        <v>1306</v>
      </c>
      <c r="G859" s="311" t="s">
        <v>1306</v>
      </c>
      <c r="H859" s="311">
        <v>732000</v>
      </c>
    </row>
    <row r="860" spans="1:8" s="285" customFormat="1" ht="33.75">
      <c r="A860" s="245" t="s">
        <v>1678</v>
      </c>
      <c r="B860" s="311" t="s">
        <v>1306</v>
      </c>
      <c r="C860" s="311" t="s">
        <v>1306</v>
      </c>
      <c r="D860" s="311">
        <v>651000</v>
      </c>
      <c r="E860" s="311">
        <v>81000</v>
      </c>
      <c r="F860" s="311" t="s">
        <v>1306</v>
      </c>
      <c r="G860" s="311" t="s">
        <v>1306</v>
      </c>
      <c r="H860" s="311">
        <v>732000</v>
      </c>
    </row>
    <row r="861" spans="1:8" s="285" customFormat="1" ht="11.25">
      <c r="A861" s="228" t="s">
        <v>1434</v>
      </c>
      <c r="B861" s="308" t="s">
        <v>1306</v>
      </c>
      <c r="C861" s="308" t="s">
        <v>1306</v>
      </c>
      <c r="D861" s="308">
        <v>651000</v>
      </c>
      <c r="E861" s="308">
        <v>81000</v>
      </c>
      <c r="F861" s="308" t="s">
        <v>1306</v>
      </c>
      <c r="G861" s="308" t="s">
        <v>1306</v>
      </c>
      <c r="H861" s="308">
        <v>732000</v>
      </c>
    </row>
    <row r="862" spans="1:8" s="285" customFormat="1" ht="11.25">
      <c r="A862" s="227" t="s">
        <v>504</v>
      </c>
      <c r="B862" s="307">
        <v>3684000</v>
      </c>
      <c r="C862" s="307">
        <v>22612340</v>
      </c>
      <c r="D862" s="307">
        <v>11132120</v>
      </c>
      <c r="E862" s="307">
        <v>1540000</v>
      </c>
      <c r="F862" s="307" t="s">
        <v>1306</v>
      </c>
      <c r="G862" s="307">
        <v>35138020</v>
      </c>
      <c r="H862" s="307">
        <v>74106480</v>
      </c>
    </row>
    <row r="863" spans="1:8" s="285" customFormat="1" ht="11.25">
      <c r="A863" s="227" t="s">
        <v>505</v>
      </c>
      <c r="B863" s="307">
        <v>3684000</v>
      </c>
      <c r="C863" s="307" t="s">
        <v>1306</v>
      </c>
      <c r="D863" s="307">
        <v>6288220</v>
      </c>
      <c r="E863" s="307">
        <v>270000</v>
      </c>
      <c r="F863" s="307" t="s">
        <v>1306</v>
      </c>
      <c r="G863" s="307" t="s">
        <v>1306</v>
      </c>
      <c r="H863" s="307">
        <v>10242220</v>
      </c>
    </row>
    <row r="864" spans="1:8" s="285" customFormat="1" ht="11.25">
      <c r="A864" s="245" t="s">
        <v>695</v>
      </c>
      <c r="B864" s="311">
        <v>3684000</v>
      </c>
      <c r="C864" s="311" t="s">
        <v>1306</v>
      </c>
      <c r="D864" s="311">
        <v>6288220</v>
      </c>
      <c r="E864" s="311">
        <v>270000</v>
      </c>
      <c r="F864" s="311" t="s">
        <v>1306</v>
      </c>
      <c r="G864" s="311" t="s">
        <v>1306</v>
      </c>
      <c r="H864" s="311">
        <v>10242220</v>
      </c>
    </row>
    <row r="865" spans="1:8" s="285" customFormat="1" ht="11.25">
      <c r="A865" s="245" t="s">
        <v>1422</v>
      </c>
      <c r="B865" s="311">
        <v>3684000</v>
      </c>
      <c r="C865" s="311" t="s">
        <v>1306</v>
      </c>
      <c r="D865" s="311">
        <v>3198220</v>
      </c>
      <c r="E865" s="311">
        <v>30000</v>
      </c>
      <c r="F865" s="311" t="s">
        <v>1306</v>
      </c>
      <c r="G865" s="311" t="s">
        <v>1306</v>
      </c>
      <c r="H865" s="311">
        <v>6912220</v>
      </c>
    </row>
    <row r="866" spans="1:8" s="285" customFormat="1" ht="11.25">
      <c r="A866" s="245" t="s">
        <v>1423</v>
      </c>
      <c r="B866" s="311">
        <v>2184000</v>
      </c>
      <c r="C866" s="311" t="s">
        <v>1306</v>
      </c>
      <c r="D866" s="311">
        <v>189660</v>
      </c>
      <c r="E866" s="311" t="s">
        <v>1306</v>
      </c>
      <c r="F866" s="311" t="s">
        <v>1306</v>
      </c>
      <c r="G866" s="311" t="s">
        <v>1306</v>
      </c>
      <c r="H866" s="311">
        <v>2373660</v>
      </c>
    </row>
    <row r="867" spans="1:8" s="285" customFormat="1" ht="33.75">
      <c r="A867" s="245" t="s">
        <v>1426</v>
      </c>
      <c r="B867" s="311" t="s">
        <v>1306</v>
      </c>
      <c r="C867" s="311" t="s">
        <v>1306</v>
      </c>
      <c r="D867" s="311">
        <v>189660</v>
      </c>
      <c r="E867" s="311" t="s">
        <v>1306</v>
      </c>
      <c r="F867" s="311" t="s">
        <v>1306</v>
      </c>
      <c r="G867" s="311" t="s">
        <v>1306</v>
      </c>
      <c r="H867" s="311">
        <v>189660</v>
      </c>
    </row>
    <row r="868" spans="1:8" s="285" customFormat="1" ht="11.25">
      <c r="A868" s="228" t="s">
        <v>1416</v>
      </c>
      <c r="B868" s="308" t="s">
        <v>1306</v>
      </c>
      <c r="C868" s="308" t="s">
        <v>1306</v>
      </c>
      <c r="D868" s="308">
        <v>189660</v>
      </c>
      <c r="E868" s="308" t="s">
        <v>1306</v>
      </c>
      <c r="F868" s="308" t="s">
        <v>1306</v>
      </c>
      <c r="G868" s="308" t="s">
        <v>1306</v>
      </c>
      <c r="H868" s="308">
        <v>189660</v>
      </c>
    </row>
    <row r="869" spans="1:8" s="285" customFormat="1" ht="33.75">
      <c r="A869" s="245" t="s">
        <v>1679</v>
      </c>
      <c r="B869" s="311">
        <v>2184000</v>
      </c>
      <c r="C869" s="311" t="s">
        <v>1306</v>
      </c>
      <c r="D869" s="311" t="s">
        <v>1306</v>
      </c>
      <c r="E869" s="311" t="s">
        <v>1306</v>
      </c>
      <c r="F869" s="311" t="s">
        <v>1306</v>
      </c>
      <c r="G869" s="311" t="s">
        <v>1306</v>
      </c>
      <c r="H869" s="311">
        <v>2184000</v>
      </c>
    </row>
    <row r="870" spans="1:8" s="285" customFormat="1" ht="11.25">
      <c r="A870" s="228" t="s">
        <v>1416</v>
      </c>
      <c r="B870" s="308">
        <v>2184000</v>
      </c>
      <c r="C870" s="308" t="s">
        <v>1306</v>
      </c>
      <c r="D870" s="308" t="s">
        <v>1306</v>
      </c>
      <c r="E870" s="308" t="s">
        <v>1306</v>
      </c>
      <c r="F870" s="308" t="s">
        <v>1306</v>
      </c>
      <c r="G870" s="308" t="s">
        <v>1306</v>
      </c>
      <c r="H870" s="308">
        <v>2184000</v>
      </c>
    </row>
    <row r="871" spans="1:8" s="285" customFormat="1" ht="22.5">
      <c r="A871" s="245" t="s">
        <v>1623</v>
      </c>
      <c r="B871" s="311" t="s">
        <v>1306</v>
      </c>
      <c r="C871" s="311" t="s">
        <v>1306</v>
      </c>
      <c r="D871" s="311">
        <v>156460</v>
      </c>
      <c r="E871" s="311" t="s">
        <v>1306</v>
      </c>
      <c r="F871" s="311" t="s">
        <v>1306</v>
      </c>
      <c r="G871" s="311" t="s">
        <v>1306</v>
      </c>
      <c r="H871" s="311">
        <v>156460</v>
      </c>
    </row>
    <row r="872" spans="1:8" s="285" customFormat="1" ht="33.75">
      <c r="A872" s="245" t="s">
        <v>1680</v>
      </c>
      <c r="B872" s="311" t="s">
        <v>1306</v>
      </c>
      <c r="C872" s="311" t="s">
        <v>1306</v>
      </c>
      <c r="D872" s="311">
        <v>156460</v>
      </c>
      <c r="E872" s="311" t="s">
        <v>1306</v>
      </c>
      <c r="F872" s="311" t="s">
        <v>1306</v>
      </c>
      <c r="G872" s="311" t="s">
        <v>1306</v>
      </c>
      <c r="H872" s="311">
        <v>156460</v>
      </c>
    </row>
    <row r="873" spans="1:8" s="285" customFormat="1" ht="11.25">
      <c r="A873" s="228" t="s">
        <v>1416</v>
      </c>
      <c r="B873" s="308" t="s">
        <v>1306</v>
      </c>
      <c r="C873" s="308" t="s">
        <v>1306</v>
      </c>
      <c r="D873" s="308">
        <v>156460</v>
      </c>
      <c r="E873" s="308" t="s">
        <v>1306</v>
      </c>
      <c r="F873" s="308" t="s">
        <v>1306</v>
      </c>
      <c r="G873" s="308" t="s">
        <v>1306</v>
      </c>
      <c r="H873" s="308">
        <v>156460</v>
      </c>
    </row>
    <row r="874" spans="1:8" s="285" customFormat="1" ht="11.25">
      <c r="A874" s="245" t="s">
        <v>1681</v>
      </c>
      <c r="B874" s="311">
        <v>1500000</v>
      </c>
      <c r="C874" s="311" t="s">
        <v>1306</v>
      </c>
      <c r="D874" s="311" t="s">
        <v>1306</v>
      </c>
      <c r="E874" s="311" t="s">
        <v>1306</v>
      </c>
      <c r="F874" s="311" t="s">
        <v>1306</v>
      </c>
      <c r="G874" s="311" t="s">
        <v>1306</v>
      </c>
      <c r="H874" s="311">
        <v>1500000</v>
      </c>
    </row>
    <row r="875" spans="1:8" s="285" customFormat="1" ht="33.75">
      <c r="A875" s="245" t="s">
        <v>1682</v>
      </c>
      <c r="B875" s="311">
        <v>1500000</v>
      </c>
      <c r="C875" s="311" t="s">
        <v>1306</v>
      </c>
      <c r="D875" s="311" t="s">
        <v>1306</v>
      </c>
      <c r="E875" s="311" t="s">
        <v>1306</v>
      </c>
      <c r="F875" s="311" t="s">
        <v>1306</v>
      </c>
      <c r="G875" s="311" t="s">
        <v>1306</v>
      </c>
      <c r="H875" s="311">
        <v>1500000</v>
      </c>
    </row>
    <row r="876" spans="1:8" s="285" customFormat="1" ht="11.25">
      <c r="A876" s="228" t="s">
        <v>1416</v>
      </c>
      <c r="B876" s="308">
        <v>1500000</v>
      </c>
      <c r="C876" s="308" t="s">
        <v>1306</v>
      </c>
      <c r="D876" s="308" t="s">
        <v>1306</v>
      </c>
      <c r="E876" s="308" t="s">
        <v>1306</v>
      </c>
      <c r="F876" s="308" t="s">
        <v>1306</v>
      </c>
      <c r="G876" s="308" t="s">
        <v>1306</v>
      </c>
      <c r="H876" s="308">
        <v>1500000</v>
      </c>
    </row>
    <row r="877" spans="1:8" s="285" customFormat="1" ht="11.25">
      <c r="A877" s="245" t="s">
        <v>1683</v>
      </c>
      <c r="B877" s="311" t="s">
        <v>1306</v>
      </c>
      <c r="C877" s="311" t="s">
        <v>1306</v>
      </c>
      <c r="D877" s="311">
        <v>186240</v>
      </c>
      <c r="E877" s="311" t="s">
        <v>1306</v>
      </c>
      <c r="F877" s="311" t="s">
        <v>1306</v>
      </c>
      <c r="G877" s="311" t="s">
        <v>1306</v>
      </c>
      <c r="H877" s="311">
        <v>186240</v>
      </c>
    </row>
    <row r="878" spans="1:8" s="285" customFormat="1" ht="33.75">
      <c r="A878" s="245" t="s">
        <v>1684</v>
      </c>
      <c r="B878" s="311" t="s">
        <v>1306</v>
      </c>
      <c r="C878" s="311" t="s">
        <v>1306</v>
      </c>
      <c r="D878" s="311">
        <v>186240</v>
      </c>
      <c r="E878" s="311" t="s">
        <v>1306</v>
      </c>
      <c r="F878" s="311" t="s">
        <v>1306</v>
      </c>
      <c r="G878" s="311" t="s">
        <v>1306</v>
      </c>
      <c r="H878" s="311">
        <v>186240</v>
      </c>
    </row>
    <row r="879" spans="1:8" s="285" customFormat="1" ht="11.25">
      <c r="A879" s="228" t="s">
        <v>1416</v>
      </c>
      <c r="B879" s="308" t="s">
        <v>1306</v>
      </c>
      <c r="C879" s="308" t="s">
        <v>1306</v>
      </c>
      <c r="D879" s="308">
        <v>186240</v>
      </c>
      <c r="E879" s="308" t="s">
        <v>1306</v>
      </c>
      <c r="F879" s="308" t="s">
        <v>1306</v>
      </c>
      <c r="G879" s="308" t="s">
        <v>1306</v>
      </c>
      <c r="H879" s="308">
        <v>186240</v>
      </c>
    </row>
    <row r="880" spans="1:8" s="285" customFormat="1" ht="11.25">
      <c r="A880" s="245" t="s">
        <v>1685</v>
      </c>
      <c r="B880" s="311" t="s">
        <v>1306</v>
      </c>
      <c r="C880" s="311" t="s">
        <v>1306</v>
      </c>
      <c r="D880" s="311">
        <v>2665860</v>
      </c>
      <c r="E880" s="311">
        <v>30000</v>
      </c>
      <c r="F880" s="311" t="s">
        <v>1306</v>
      </c>
      <c r="G880" s="311" t="s">
        <v>1306</v>
      </c>
      <c r="H880" s="311">
        <v>2695860</v>
      </c>
    </row>
    <row r="881" spans="1:8" s="285" customFormat="1" ht="56.25">
      <c r="A881" s="245" t="s">
        <v>1686</v>
      </c>
      <c r="B881" s="311" t="s">
        <v>1306</v>
      </c>
      <c r="C881" s="311" t="s">
        <v>1306</v>
      </c>
      <c r="D881" s="311">
        <v>2665860</v>
      </c>
      <c r="E881" s="311">
        <v>30000</v>
      </c>
      <c r="F881" s="311" t="s">
        <v>1306</v>
      </c>
      <c r="G881" s="311" t="s">
        <v>1306</v>
      </c>
      <c r="H881" s="311">
        <v>2695860</v>
      </c>
    </row>
    <row r="882" spans="1:8" s="285" customFormat="1" ht="11.25">
      <c r="A882" s="228" t="s">
        <v>1416</v>
      </c>
      <c r="B882" s="308" t="s">
        <v>1306</v>
      </c>
      <c r="C882" s="308" t="s">
        <v>1306</v>
      </c>
      <c r="D882" s="308">
        <v>2665860</v>
      </c>
      <c r="E882" s="308">
        <v>30000</v>
      </c>
      <c r="F882" s="308" t="s">
        <v>1306</v>
      </c>
      <c r="G882" s="308" t="s">
        <v>1306</v>
      </c>
      <c r="H882" s="308">
        <v>2695860</v>
      </c>
    </row>
    <row r="883" spans="1:8" s="285" customFormat="1" ht="11.25">
      <c r="A883" s="245" t="s">
        <v>1687</v>
      </c>
      <c r="B883" s="311" t="s">
        <v>1306</v>
      </c>
      <c r="C883" s="311" t="s">
        <v>1306</v>
      </c>
      <c r="D883" s="311">
        <v>3090000</v>
      </c>
      <c r="E883" s="311">
        <v>240000</v>
      </c>
      <c r="F883" s="311" t="s">
        <v>1306</v>
      </c>
      <c r="G883" s="311" t="s">
        <v>1306</v>
      </c>
      <c r="H883" s="311">
        <v>3330000</v>
      </c>
    </row>
    <row r="884" spans="1:8" s="285" customFormat="1" ht="22.5">
      <c r="A884" s="245" t="s">
        <v>1688</v>
      </c>
      <c r="B884" s="311" t="s">
        <v>1306</v>
      </c>
      <c r="C884" s="311" t="s">
        <v>1306</v>
      </c>
      <c r="D884" s="311">
        <v>3090000</v>
      </c>
      <c r="E884" s="311">
        <v>240000</v>
      </c>
      <c r="F884" s="311" t="s">
        <v>1306</v>
      </c>
      <c r="G884" s="311" t="s">
        <v>1306</v>
      </c>
      <c r="H884" s="311">
        <v>3330000</v>
      </c>
    </row>
    <row r="885" spans="1:8" s="285" customFormat="1" ht="45">
      <c r="A885" s="245" t="s">
        <v>1689</v>
      </c>
      <c r="B885" s="311" t="s">
        <v>1306</v>
      </c>
      <c r="C885" s="311" t="s">
        <v>1306</v>
      </c>
      <c r="D885" s="311">
        <v>3090000</v>
      </c>
      <c r="E885" s="311">
        <v>240000</v>
      </c>
      <c r="F885" s="311" t="s">
        <v>1306</v>
      </c>
      <c r="G885" s="311" t="s">
        <v>1306</v>
      </c>
      <c r="H885" s="311">
        <v>3330000</v>
      </c>
    </row>
    <row r="886" spans="1:8" s="285" customFormat="1" ht="11.25">
      <c r="A886" s="228" t="s">
        <v>1416</v>
      </c>
      <c r="B886" s="308" t="s">
        <v>1306</v>
      </c>
      <c r="C886" s="308" t="s">
        <v>1306</v>
      </c>
      <c r="D886" s="308">
        <v>3090000</v>
      </c>
      <c r="E886" s="308">
        <v>240000</v>
      </c>
      <c r="F886" s="308" t="s">
        <v>1306</v>
      </c>
      <c r="G886" s="308" t="s">
        <v>1306</v>
      </c>
      <c r="H886" s="308">
        <v>3330000</v>
      </c>
    </row>
    <row r="887" spans="1:8" s="285" customFormat="1" ht="11.25">
      <c r="A887" s="227" t="s">
        <v>83</v>
      </c>
      <c r="B887" s="307" t="s">
        <v>1306</v>
      </c>
      <c r="C887" s="307">
        <v>22612340</v>
      </c>
      <c r="D887" s="307">
        <v>4843900</v>
      </c>
      <c r="E887" s="307">
        <v>1270000</v>
      </c>
      <c r="F887" s="307" t="s">
        <v>1306</v>
      </c>
      <c r="G887" s="307">
        <v>35138020</v>
      </c>
      <c r="H887" s="307">
        <v>63864260</v>
      </c>
    </row>
    <row r="888" spans="1:8" s="285" customFormat="1" ht="11.25">
      <c r="A888" s="245" t="s">
        <v>695</v>
      </c>
      <c r="B888" s="311" t="s">
        <v>1306</v>
      </c>
      <c r="C888" s="311" t="s">
        <v>1306</v>
      </c>
      <c r="D888" s="311">
        <v>4843900</v>
      </c>
      <c r="E888" s="311">
        <v>1270000</v>
      </c>
      <c r="F888" s="311" t="s">
        <v>1306</v>
      </c>
      <c r="G888" s="311" t="s">
        <v>1306</v>
      </c>
      <c r="H888" s="311">
        <v>6113900</v>
      </c>
    </row>
    <row r="889" spans="1:8" s="285" customFormat="1" ht="11.25">
      <c r="A889" s="245" t="s">
        <v>1422</v>
      </c>
      <c r="B889" s="311" t="s">
        <v>1306</v>
      </c>
      <c r="C889" s="311" t="s">
        <v>1306</v>
      </c>
      <c r="D889" s="311">
        <v>4843900</v>
      </c>
      <c r="E889" s="311">
        <v>1270000</v>
      </c>
      <c r="F889" s="311" t="s">
        <v>1306</v>
      </c>
      <c r="G889" s="311" t="s">
        <v>1306</v>
      </c>
      <c r="H889" s="311">
        <v>6113900</v>
      </c>
    </row>
    <row r="890" spans="1:8" s="285" customFormat="1" ht="11.25">
      <c r="A890" s="245" t="s">
        <v>1423</v>
      </c>
      <c r="B890" s="311" t="s">
        <v>1306</v>
      </c>
      <c r="C890" s="311" t="s">
        <v>1306</v>
      </c>
      <c r="D890" s="311">
        <v>4511400</v>
      </c>
      <c r="E890" s="311" t="s">
        <v>1306</v>
      </c>
      <c r="F890" s="311" t="s">
        <v>1306</v>
      </c>
      <c r="G890" s="311" t="s">
        <v>1306</v>
      </c>
      <c r="H890" s="311">
        <v>4511400</v>
      </c>
    </row>
    <row r="891" spans="1:8" s="285" customFormat="1" ht="33.75">
      <c r="A891" s="245" t="s">
        <v>1690</v>
      </c>
      <c r="B891" s="311" t="s">
        <v>1306</v>
      </c>
      <c r="C891" s="311" t="s">
        <v>1306</v>
      </c>
      <c r="D891" s="311">
        <v>4200000</v>
      </c>
      <c r="E891" s="311" t="s">
        <v>1306</v>
      </c>
      <c r="F891" s="311" t="s">
        <v>1306</v>
      </c>
      <c r="G891" s="311" t="s">
        <v>1306</v>
      </c>
      <c r="H891" s="311">
        <v>4200000</v>
      </c>
    </row>
    <row r="892" spans="1:8" s="285" customFormat="1" ht="11.25">
      <c r="A892" s="228" t="s">
        <v>1416</v>
      </c>
      <c r="B892" s="308" t="s">
        <v>1306</v>
      </c>
      <c r="C892" s="308" t="s">
        <v>1306</v>
      </c>
      <c r="D892" s="308">
        <v>4200000</v>
      </c>
      <c r="E892" s="308" t="s">
        <v>1306</v>
      </c>
      <c r="F892" s="308" t="s">
        <v>1306</v>
      </c>
      <c r="G892" s="308" t="s">
        <v>1306</v>
      </c>
      <c r="H892" s="308">
        <v>4200000</v>
      </c>
    </row>
    <row r="893" spans="1:8" s="285" customFormat="1" ht="22.5">
      <c r="A893" s="245" t="s">
        <v>1691</v>
      </c>
      <c r="B893" s="311" t="s">
        <v>1306</v>
      </c>
      <c r="C893" s="311" t="s">
        <v>1306</v>
      </c>
      <c r="D893" s="311">
        <v>311400</v>
      </c>
      <c r="E893" s="311" t="s">
        <v>1306</v>
      </c>
      <c r="F893" s="311" t="s">
        <v>1306</v>
      </c>
      <c r="G893" s="311" t="s">
        <v>1306</v>
      </c>
      <c r="H893" s="311">
        <v>311400</v>
      </c>
    </row>
    <row r="894" spans="1:8" s="285" customFormat="1" ht="11.25">
      <c r="A894" s="228" t="s">
        <v>1416</v>
      </c>
      <c r="B894" s="308" t="s">
        <v>1306</v>
      </c>
      <c r="C894" s="308" t="s">
        <v>1306</v>
      </c>
      <c r="D894" s="308">
        <v>311400</v>
      </c>
      <c r="E894" s="308" t="s">
        <v>1306</v>
      </c>
      <c r="F894" s="308" t="s">
        <v>1306</v>
      </c>
      <c r="G894" s="308" t="s">
        <v>1306</v>
      </c>
      <c r="H894" s="308">
        <v>311400</v>
      </c>
    </row>
    <row r="895" spans="1:8" s="285" customFormat="1" ht="22.5">
      <c r="A895" s="245" t="s">
        <v>1692</v>
      </c>
      <c r="B895" s="311" t="s">
        <v>1306</v>
      </c>
      <c r="C895" s="311" t="s">
        <v>1306</v>
      </c>
      <c r="D895" s="311">
        <v>332500</v>
      </c>
      <c r="E895" s="311">
        <v>1270000</v>
      </c>
      <c r="F895" s="311" t="s">
        <v>1306</v>
      </c>
      <c r="G895" s="311" t="s">
        <v>1306</v>
      </c>
      <c r="H895" s="311">
        <v>1602500</v>
      </c>
    </row>
    <row r="896" spans="1:8" s="285" customFormat="1" ht="78.75">
      <c r="A896" s="245" t="s">
        <v>1693</v>
      </c>
      <c r="B896" s="311" t="s">
        <v>1306</v>
      </c>
      <c r="C896" s="311" t="s">
        <v>1306</v>
      </c>
      <c r="D896" s="311">
        <v>332500</v>
      </c>
      <c r="E896" s="311">
        <v>1270000</v>
      </c>
      <c r="F896" s="311" t="s">
        <v>1306</v>
      </c>
      <c r="G896" s="311" t="s">
        <v>1306</v>
      </c>
      <c r="H896" s="311">
        <v>1602500</v>
      </c>
    </row>
    <row r="897" spans="1:8" s="285" customFormat="1" ht="11.25">
      <c r="A897" s="228" t="s">
        <v>1416</v>
      </c>
      <c r="B897" s="308" t="s">
        <v>1306</v>
      </c>
      <c r="C897" s="308" t="s">
        <v>1306</v>
      </c>
      <c r="D897" s="308">
        <v>69300</v>
      </c>
      <c r="E897" s="308">
        <v>254000</v>
      </c>
      <c r="F897" s="308" t="s">
        <v>1306</v>
      </c>
      <c r="G897" s="308" t="s">
        <v>1306</v>
      </c>
      <c r="H897" s="308">
        <v>323300</v>
      </c>
    </row>
    <row r="898" spans="1:8" s="285" customFormat="1" ht="11.25">
      <c r="A898" s="228" t="s">
        <v>1694</v>
      </c>
      <c r="B898" s="308" t="s">
        <v>1306</v>
      </c>
      <c r="C898" s="308" t="s">
        <v>1306</v>
      </c>
      <c r="D898" s="308">
        <v>263200</v>
      </c>
      <c r="E898" s="308">
        <v>1016000</v>
      </c>
      <c r="F898" s="308" t="s">
        <v>1306</v>
      </c>
      <c r="G898" s="308" t="s">
        <v>1306</v>
      </c>
      <c r="H898" s="308">
        <v>1279200</v>
      </c>
    </row>
    <row r="899" spans="1:8" s="285" customFormat="1" ht="11.25">
      <c r="A899" s="245" t="s">
        <v>701</v>
      </c>
      <c r="B899" s="311" t="s">
        <v>1306</v>
      </c>
      <c r="C899" s="311">
        <v>22612340</v>
      </c>
      <c r="D899" s="311" t="s">
        <v>1306</v>
      </c>
      <c r="E899" s="311" t="s">
        <v>1306</v>
      </c>
      <c r="F899" s="311" t="s">
        <v>1306</v>
      </c>
      <c r="G899" s="311">
        <v>35138020</v>
      </c>
      <c r="H899" s="311">
        <v>57750360</v>
      </c>
    </row>
    <row r="900" spans="1:8" s="285" customFormat="1" ht="11.25">
      <c r="A900" s="245" t="s">
        <v>1695</v>
      </c>
      <c r="B900" s="311" t="s">
        <v>1306</v>
      </c>
      <c r="C900" s="311">
        <v>22612340</v>
      </c>
      <c r="D900" s="311" t="s">
        <v>1306</v>
      </c>
      <c r="E900" s="311" t="s">
        <v>1306</v>
      </c>
      <c r="F900" s="311" t="s">
        <v>1306</v>
      </c>
      <c r="G900" s="311">
        <v>35138020</v>
      </c>
      <c r="H900" s="311">
        <v>57750360</v>
      </c>
    </row>
    <row r="901" spans="1:8" s="285" customFormat="1" ht="11.25">
      <c r="A901" s="245" t="s">
        <v>1446</v>
      </c>
      <c r="B901" s="311" t="s">
        <v>1306</v>
      </c>
      <c r="C901" s="311">
        <v>22612340</v>
      </c>
      <c r="D901" s="311" t="s">
        <v>1306</v>
      </c>
      <c r="E901" s="311" t="s">
        <v>1306</v>
      </c>
      <c r="F901" s="311" t="s">
        <v>1306</v>
      </c>
      <c r="G901" s="311">
        <v>35138020</v>
      </c>
      <c r="H901" s="311">
        <v>57750360</v>
      </c>
    </row>
    <row r="902" spans="1:8" s="285" customFormat="1" ht="22.5">
      <c r="A902" s="245" t="s">
        <v>1696</v>
      </c>
      <c r="B902" s="311" t="s">
        <v>1306</v>
      </c>
      <c r="C902" s="311">
        <v>22612340</v>
      </c>
      <c r="D902" s="311" t="s">
        <v>1306</v>
      </c>
      <c r="E902" s="311" t="s">
        <v>1306</v>
      </c>
      <c r="F902" s="311" t="s">
        <v>1306</v>
      </c>
      <c r="G902" s="311">
        <v>35138020</v>
      </c>
      <c r="H902" s="311">
        <v>57750360</v>
      </c>
    </row>
    <row r="903" spans="1:8" s="285" customFormat="1" ht="11.25">
      <c r="A903" s="228" t="s">
        <v>1416</v>
      </c>
      <c r="B903" s="308" t="s">
        <v>1306</v>
      </c>
      <c r="C903" s="308">
        <v>22612340</v>
      </c>
      <c r="D903" s="308" t="s">
        <v>1306</v>
      </c>
      <c r="E903" s="308" t="s">
        <v>1306</v>
      </c>
      <c r="F903" s="308" t="s">
        <v>1306</v>
      </c>
      <c r="G903" s="308">
        <v>35138020</v>
      </c>
      <c r="H903" s="308">
        <v>57750360</v>
      </c>
    </row>
    <row r="904" spans="1:8" s="285" customFormat="1" ht="11.25">
      <c r="A904" s="227" t="s">
        <v>518</v>
      </c>
      <c r="B904" s="307" t="s">
        <v>1306</v>
      </c>
      <c r="C904" s="307" t="s">
        <v>1306</v>
      </c>
      <c r="D904" s="307" t="s">
        <v>1306</v>
      </c>
      <c r="E904" s="307" t="s">
        <v>1306</v>
      </c>
      <c r="F904" s="307" t="s">
        <v>1306</v>
      </c>
      <c r="G904" s="307" t="s">
        <v>1306</v>
      </c>
      <c r="H904" s="307">
        <v>1980000</v>
      </c>
    </row>
    <row r="905" spans="1:8" s="285" customFormat="1" ht="11.25">
      <c r="A905" s="227" t="s">
        <v>519</v>
      </c>
      <c r="B905" s="307" t="s">
        <v>1306</v>
      </c>
      <c r="C905" s="307" t="s">
        <v>1306</v>
      </c>
      <c r="D905" s="307" t="s">
        <v>1306</v>
      </c>
      <c r="E905" s="307" t="s">
        <v>1306</v>
      </c>
      <c r="F905" s="307" t="s">
        <v>1306</v>
      </c>
      <c r="G905" s="307" t="s">
        <v>1306</v>
      </c>
      <c r="H905" s="307">
        <v>1980000</v>
      </c>
    </row>
    <row r="906" spans="1:8" s="285" customFormat="1" ht="11.25">
      <c r="A906" s="245" t="s">
        <v>520</v>
      </c>
      <c r="B906" s="311" t="s">
        <v>1306</v>
      </c>
      <c r="C906" s="311" t="s">
        <v>1306</v>
      </c>
      <c r="D906" s="311" t="s">
        <v>1306</v>
      </c>
      <c r="E906" s="311" t="s">
        <v>1306</v>
      </c>
      <c r="F906" s="311" t="s">
        <v>1306</v>
      </c>
      <c r="G906" s="311" t="s">
        <v>1306</v>
      </c>
      <c r="H906" s="311">
        <v>1980000</v>
      </c>
    </row>
    <row r="907" spans="1:8" s="285" customFormat="1" ht="11.25">
      <c r="A907" s="245" t="s">
        <v>1697</v>
      </c>
      <c r="B907" s="311" t="s">
        <v>1306</v>
      </c>
      <c r="C907" s="311" t="s">
        <v>1306</v>
      </c>
      <c r="D907" s="311" t="s">
        <v>1306</v>
      </c>
      <c r="E907" s="311" t="s">
        <v>1306</v>
      </c>
      <c r="F907" s="311" t="s">
        <v>1306</v>
      </c>
      <c r="G907" s="311" t="s">
        <v>1306</v>
      </c>
      <c r="H907" s="311">
        <v>1980000</v>
      </c>
    </row>
    <row r="908" spans="1:8" s="285" customFormat="1" ht="11.25">
      <c r="A908" s="245" t="s">
        <v>1698</v>
      </c>
      <c r="B908" s="311" t="s">
        <v>1306</v>
      </c>
      <c r="C908" s="311" t="s">
        <v>1306</v>
      </c>
      <c r="D908" s="311" t="s">
        <v>1306</v>
      </c>
      <c r="E908" s="311" t="s">
        <v>1306</v>
      </c>
      <c r="F908" s="311" t="s">
        <v>1306</v>
      </c>
      <c r="G908" s="311" t="s">
        <v>1306</v>
      </c>
      <c r="H908" s="311">
        <v>1980000</v>
      </c>
    </row>
    <row r="909" spans="1:8" s="285" customFormat="1" ht="33.75">
      <c r="A909" s="245" t="s">
        <v>1699</v>
      </c>
      <c r="B909" s="311" t="s">
        <v>1306</v>
      </c>
      <c r="C909" s="311" t="s">
        <v>1306</v>
      </c>
      <c r="D909" s="311" t="s">
        <v>1306</v>
      </c>
      <c r="E909" s="311" t="s">
        <v>1306</v>
      </c>
      <c r="F909" s="311" t="s">
        <v>1306</v>
      </c>
      <c r="G909" s="311" t="s">
        <v>1306</v>
      </c>
      <c r="H909" s="311">
        <v>1980000</v>
      </c>
    </row>
    <row r="910" spans="1:8" s="285" customFormat="1" ht="11.25">
      <c r="A910" s="228" t="s">
        <v>1416</v>
      </c>
      <c r="B910" s="308" t="s">
        <v>1306</v>
      </c>
      <c r="C910" s="308" t="s">
        <v>1306</v>
      </c>
      <c r="D910" s="308" t="s">
        <v>1306</v>
      </c>
      <c r="E910" s="308" t="s">
        <v>1306</v>
      </c>
      <c r="F910" s="308" t="s">
        <v>1306</v>
      </c>
      <c r="G910" s="308" t="s">
        <v>1306</v>
      </c>
      <c r="H910" s="308">
        <v>1980000</v>
      </c>
    </row>
    <row r="911" spans="1:8" s="285" customFormat="1" ht="11.25">
      <c r="A911" s="227" t="s">
        <v>800</v>
      </c>
      <c r="B911" s="307">
        <v>465076872</v>
      </c>
      <c r="C911" s="307">
        <v>22612340</v>
      </c>
      <c r="D911" s="307">
        <v>439891181</v>
      </c>
      <c r="E911" s="307">
        <v>383954542</v>
      </c>
      <c r="F911" s="307">
        <v>25800</v>
      </c>
      <c r="G911" s="307">
        <v>35138020</v>
      </c>
      <c r="H911" s="307">
        <v>1348678755</v>
      </c>
    </row>
    <row r="912" spans="2:8" s="285" customFormat="1" ht="11.25">
      <c r="B912" s="323"/>
      <c r="C912" s="323"/>
      <c r="D912" s="323"/>
      <c r="E912" s="323"/>
      <c r="F912" s="323"/>
      <c r="G912" s="323"/>
      <c r="H912" s="323"/>
    </row>
  </sheetData>
  <sheetProtection/>
  <mergeCells count="1">
    <mergeCell ref="A5:H5"/>
  </mergeCells>
  <printOptions horizontalCentered="1"/>
  <pageMargins left="0.3937007874015748" right="0.3937007874015748" top="0.1968503937007874" bottom="0.5905511811023623" header="0.1968503937007874" footer="0.3937007874015748"/>
  <pageSetup horizontalDpi="600" verticalDpi="600" orientation="landscape" r:id="rId2"/>
  <headerFooter>
    <oddFooter>&amp;R&amp;P</oddFooter>
  </headerFooter>
  <rowBreaks count="59" manualBreakCount="59">
    <brk id="24" max="255" man="1"/>
    <brk id="41" max="255" man="1"/>
    <brk id="54" max="255" man="1"/>
    <brk id="71" max="255" man="1"/>
    <brk id="98" max="255" man="1"/>
    <brk id="105" max="255" man="1"/>
    <brk id="120" max="255" man="1"/>
    <brk id="139" max="255" man="1"/>
    <brk id="160" max="255" man="1"/>
    <brk id="181" max="255" man="1"/>
    <brk id="201" max="255" man="1"/>
    <brk id="211" max="255" man="1"/>
    <brk id="231" max="255" man="1"/>
    <brk id="252" max="255" man="1"/>
    <brk id="260" max="255" man="1"/>
    <brk id="279" max="255" man="1"/>
    <brk id="297" max="255" man="1"/>
    <brk id="315" max="255" man="1"/>
    <brk id="333" max="255" man="1"/>
    <brk id="337" max="255" man="1"/>
    <brk id="360" max="255" man="1"/>
    <brk id="386" max="255" man="1"/>
    <brk id="401" max="255" man="1"/>
    <brk id="421" max="255" man="1"/>
    <brk id="427" max="255" man="1"/>
    <brk id="435" max="255" man="1"/>
    <brk id="461" max="255" man="1"/>
    <brk id="471" max="255" man="1"/>
    <brk id="488" max="255" man="1"/>
    <brk id="507" max="255" man="1"/>
    <brk id="522" max="255" man="1"/>
    <brk id="541" max="255" man="1"/>
    <brk id="546" max="255" man="1"/>
    <brk id="555" max="255" man="1"/>
    <brk id="561" max="255" man="1"/>
    <brk id="567" max="255" man="1"/>
    <brk id="573" max="255" man="1"/>
    <brk id="588" max="255" man="1"/>
    <brk id="600" max="255" man="1"/>
    <brk id="620" max="255" man="1"/>
    <brk id="625" max="255" man="1"/>
    <brk id="640" max="255" man="1"/>
    <brk id="656" max="255" man="1"/>
    <brk id="668" max="255" man="1"/>
    <brk id="693" max="255" man="1"/>
    <brk id="718" max="255" man="1"/>
    <brk id="740" max="255" man="1"/>
    <brk id="756" max="255" man="1"/>
    <brk id="773" max="255" man="1"/>
    <brk id="777" max="255" man="1"/>
    <brk id="795" max="255" man="1"/>
    <brk id="813" max="255" man="1"/>
    <brk id="841" max="255" man="1"/>
    <brk id="849" max="255" man="1"/>
    <brk id="855" max="255" man="1"/>
    <brk id="861" max="255" man="1"/>
    <brk id="882" max="255" man="1"/>
    <brk id="886" max="255" man="1"/>
    <brk id="903" max="255" man="1"/>
  </rowBreaks>
  <drawing r:id="rId1"/>
</worksheet>
</file>

<file path=xl/worksheets/sheet17.xml><?xml version="1.0" encoding="utf-8"?>
<worksheet xmlns="http://schemas.openxmlformats.org/spreadsheetml/2006/main" xmlns:r="http://schemas.openxmlformats.org/officeDocument/2006/relationships">
  <dimension ref="A1:H310"/>
  <sheetViews>
    <sheetView zoomScalePageLayoutView="0" workbookViewId="0" topLeftCell="A1">
      <selection activeCell="A25" sqref="A25:C25"/>
    </sheetView>
  </sheetViews>
  <sheetFormatPr defaultColWidth="9.140625" defaultRowHeight="12.75"/>
  <cols>
    <col min="1" max="2" width="9.140625" style="368" customWidth="1"/>
    <col min="3" max="3" width="74.140625" style="223" customWidth="1"/>
    <col min="4" max="4" width="10.28125" style="395" customWidth="1"/>
    <col min="5" max="5" width="8.28125" style="370" customWidth="1"/>
    <col min="6" max="7" width="13.00390625" style="234" customWidth="1"/>
    <col min="8" max="8" width="15.28125" style="371" customWidth="1"/>
    <col min="9" max="16384" width="9.140625" style="223" customWidth="1"/>
  </cols>
  <sheetData>
    <row r="1" spans="1:7" s="231" customFormat="1" ht="11.25">
      <c r="A1" s="6" t="s">
        <v>986</v>
      </c>
      <c r="B1" s="356"/>
      <c r="C1" s="357"/>
      <c r="D1" s="358"/>
      <c r="E1" s="358"/>
      <c r="F1" s="358"/>
      <c r="G1" s="359"/>
    </row>
    <row r="2" spans="1:7" s="231" customFormat="1" ht="11.25">
      <c r="A2" s="4" t="s">
        <v>987</v>
      </c>
      <c r="B2" s="360"/>
      <c r="C2" s="361"/>
      <c r="D2" s="362"/>
      <c r="E2" s="362"/>
      <c r="F2" s="362"/>
      <c r="G2" s="363"/>
    </row>
    <row r="3" spans="1:7" s="231" customFormat="1" ht="11.25">
      <c r="A3" s="11" t="s">
        <v>1110</v>
      </c>
      <c r="B3" s="364"/>
      <c r="C3" s="365"/>
      <c r="D3" s="366"/>
      <c r="E3" s="366"/>
      <c r="F3" s="366"/>
      <c r="G3" s="367"/>
    </row>
    <row r="4" spans="3:4" ht="11.25">
      <c r="C4" s="369"/>
      <c r="D4" s="369"/>
    </row>
    <row r="5" spans="1:7" ht="11.25">
      <c r="A5" s="430" t="s">
        <v>2180</v>
      </c>
      <c r="B5" s="430"/>
      <c r="C5" s="430"/>
      <c r="D5" s="430"/>
      <c r="E5" s="430"/>
      <c r="F5" s="430"/>
      <c r="G5" s="430"/>
    </row>
    <row r="6" spans="3:7" ht="11.25">
      <c r="C6" s="372"/>
      <c r="D6" s="372"/>
      <c r="E6" s="373"/>
      <c r="F6" s="374"/>
      <c r="G6" s="374"/>
    </row>
    <row r="7" spans="1:7" ht="11.25">
      <c r="A7" s="375" t="s">
        <v>2034</v>
      </c>
      <c r="B7" s="132" t="s">
        <v>2035</v>
      </c>
      <c r="C7" s="431" t="s">
        <v>2036</v>
      </c>
      <c r="D7" s="432"/>
      <c r="E7" s="432"/>
      <c r="F7" s="432"/>
      <c r="G7" s="433"/>
    </row>
    <row r="8" spans="3:7" ht="11.25">
      <c r="C8" s="372"/>
      <c r="D8" s="372"/>
      <c r="E8" s="373"/>
      <c r="F8" s="374"/>
      <c r="G8" s="374"/>
    </row>
    <row r="9" spans="1:8" s="231" customFormat="1" ht="11.25">
      <c r="A9" s="434" t="s">
        <v>2037</v>
      </c>
      <c r="B9" s="376" t="s">
        <v>2038</v>
      </c>
      <c r="C9" s="436" t="s">
        <v>2039</v>
      </c>
      <c r="D9" s="436"/>
      <c r="E9" s="436"/>
      <c r="F9" s="436"/>
      <c r="G9" s="436"/>
      <c r="H9" s="377"/>
    </row>
    <row r="10" spans="1:8" s="231" customFormat="1" ht="11.25">
      <c r="A10" s="435"/>
      <c r="B10" s="378">
        <v>2050</v>
      </c>
      <c r="C10" s="437" t="s">
        <v>2040</v>
      </c>
      <c r="D10" s="437"/>
      <c r="E10" s="437"/>
      <c r="F10" s="437"/>
      <c r="G10" s="437"/>
      <c r="H10" s="377"/>
    </row>
    <row r="11" spans="1:8" s="231" customFormat="1" ht="11.25">
      <c r="A11" s="379"/>
      <c r="B11" s="379"/>
      <c r="C11" s="380"/>
      <c r="D11" s="380"/>
      <c r="E11" s="381"/>
      <c r="F11" s="382"/>
      <c r="G11" s="382"/>
      <c r="H11" s="377"/>
    </row>
    <row r="12" spans="1:8" s="231" customFormat="1" ht="11.25">
      <c r="A12" s="383" t="s">
        <v>2041</v>
      </c>
      <c r="B12" s="384" t="s">
        <v>74</v>
      </c>
      <c r="C12" s="438" t="s">
        <v>2042</v>
      </c>
      <c r="D12" s="439"/>
      <c r="E12" s="439"/>
      <c r="F12" s="439"/>
      <c r="G12" s="440"/>
      <c r="H12" s="377"/>
    </row>
    <row r="13" spans="1:8" s="231" customFormat="1" ht="11.25">
      <c r="A13" s="425" t="s">
        <v>2043</v>
      </c>
      <c r="B13" s="425"/>
      <c r="C13" s="425"/>
      <c r="D13" s="385" t="s">
        <v>2044</v>
      </c>
      <c r="E13" s="386" t="s">
        <v>2045</v>
      </c>
      <c r="F13" s="387" t="s">
        <v>2046</v>
      </c>
      <c r="G13" s="387" t="s">
        <v>2047</v>
      </c>
      <c r="H13" s="377"/>
    </row>
    <row r="14" spans="1:8" s="404" customFormat="1" ht="11.25">
      <c r="A14" s="426" t="s">
        <v>2048</v>
      </c>
      <c r="B14" s="426"/>
      <c r="C14" s="426"/>
      <c r="D14" s="400" t="s">
        <v>2049</v>
      </c>
      <c r="E14" s="401">
        <v>1</v>
      </c>
      <c r="F14" s="402">
        <v>50000</v>
      </c>
      <c r="G14" s="402">
        <f aca="true" t="shared" si="0" ref="G14:G23">F14*E14</f>
        <v>50000</v>
      </c>
      <c r="H14" s="403"/>
    </row>
    <row r="15" spans="1:8" s="404" customFormat="1" ht="11.25">
      <c r="A15" s="426" t="s">
        <v>2050</v>
      </c>
      <c r="B15" s="426"/>
      <c r="C15" s="426"/>
      <c r="D15" s="405" t="s">
        <v>2049</v>
      </c>
      <c r="E15" s="401">
        <v>1</v>
      </c>
      <c r="F15" s="402">
        <v>30000</v>
      </c>
      <c r="G15" s="402">
        <f t="shared" si="0"/>
        <v>30000</v>
      </c>
      <c r="H15" s="403"/>
    </row>
    <row r="16" spans="1:8" s="404" customFormat="1" ht="11.25">
      <c r="A16" s="427" t="s">
        <v>2051</v>
      </c>
      <c r="B16" s="428"/>
      <c r="C16" s="429"/>
      <c r="D16" s="405" t="s">
        <v>2049</v>
      </c>
      <c r="E16" s="401">
        <v>1</v>
      </c>
      <c r="F16" s="402">
        <v>30000</v>
      </c>
      <c r="G16" s="402">
        <f t="shared" si="0"/>
        <v>30000</v>
      </c>
      <c r="H16" s="403"/>
    </row>
    <row r="17" spans="1:8" s="404" customFormat="1" ht="11.25">
      <c r="A17" s="426" t="s">
        <v>2052</v>
      </c>
      <c r="B17" s="426"/>
      <c r="C17" s="426"/>
      <c r="D17" s="405" t="s">
        <v>2049</v>
      </c>
      <c r="E17" s="401">
        <v>1</v>
      </c>
      <c r="F17" s="402">
        <v>20000</v>
      </c>
      <c r="G17" s="402">
        <f t="shared" si="0"/>
        <v>20000</v>
      </c>
      <c r="H17" s="403"/>
    </row>
    <row r="18" spans="1:8" s="404" customFormat="1" ht="11.25">
      <c r="A18" s="426" t="s">
        <v>2053</v>
      </c>
      <c r="B18" s="426"/>
      <c r="C18" s="426"/>
      <c r="D18" s="405" t="s">
        <v>2049</v>
      </c>
      <c r="E18" s="401">
        <v>1</v>
      </c>
      <c r="F18" s="402">
        <v>20000</v>
      </c>
      <c r="G18" s="402">
        <f t="shared" si="0"/>
        <v>20000</v>
      </c>
      <c r="H18" s="403"/>
    </row>
    <row r="19" spans="1:8" s="404" customFormat="1" ht="11.25">
      <c r="A19" s="426" t="s">
        <v>2054</v>
      </c>
      <c r="B19" s="426"/>
      <c r="C19" s="426"/>
      <c r="D19" s="405" t="s">
        <v>2049</v>
      </c>
      <c r="E19" s="401">
        <v>1</v>
      </c>
      <c r="F19" s="402">
        <v>30000</v>
      </c>
      <c r="G19" s="402">
        <f t="shared" si="0"/>
        <v>30000</v>
      </c>
      <c r="H19" s="403"/>
    </row>
    <row r="20" spans="1:8" s="404" customFormat="1" ht="11.25">
      <c r="A20" s="426" t="s">
        <v>2055</v>
      </c>
      <c r="B20" s="426"/>
      <c r="C20" s="426"/>
      <c r="D20" s="405" t="s">
        <v>2049</v>
      </c>
      <c r="E20" s="401">
        <v>1</v>
      </c>
      <c r="F20" s="402">
        <v>30000</v>
      </c>
      <c r="G20" s="402">
        <f t="shared" si="0"/>
        <v>30000</v>
      </c>
      <c r="H20" s="403"/>
    </row>
    <row r="21" spans="1:8" s="404" customFormat="1" ht="11.25">
      <c r="A21" s="426" t="s">
        <v>2056</v>
      </c>
      <c r="B21" s="426"/>
      <c r="C21" s="426"/>
      <c r="D21" s="405" t="s">
        <v>2049</v>
      </c>
      <c r="E21" s="401">
        <v>1</v>
      </c>
      <c r="F21" s="402">
        <v>30000</v>
      </c>
      <c r="G21" s="402">
        <f t="shared" si="0"/>
        <v>30000</v>
      </c>
      <c r="H21" s="403"/>
    </row>
    <row r="22" spans="1:8" s="404" customFormat="1" ht="11.25">
      <c r="A22" s="426" t="s">
        <v>2057</v>
      </c>
      <c r="B22" s="426"/>
      <c r="C22" s="426"/>
      <c r="D22" s="405" t="s">
        <v>2049</v>
      </c>
      <c r="E22" s="401">
        <v>1</v>
      </c>
      <c r="F22" s="402">
        <v>20000</v>
      </c>
      <c r="G22" s="402">
        <f t="shared" si="0"/>
        <v>20000</v>
      </c>
      <c r="H22" s="403"/>
    </row>
    <row r="23" spans="1:8" s="404" customFormat="1" ht="11.25">
      <c r="A23" s="426" t="s">
        <v>2058</v>
      </c>
      <c r="B23" s="426"/>
      <c r="C23" s="426"/>
      <c r="D23" s="405" t="s">
        <v>2049</v>
      </c>
      <c r="E23" s="401">
        <v>1</v>
      </c>
      <c r="F23" s="402">
        <v>40000</v>
      </c>
      <c r="G23" s="402">
        <f t="shared" si="0"/>
        <v>40000</v>
      </c>
      <c r="H23" s="403"/>
    </row>
    <row r="24" spans="1:8" s="231" customFormat="1" ht="11.25">
      <c r="A24" s="442"/>
      <c r="B24" s="443"/>
      <c r="C24" s="444"/>
      <c r="D24" s="390"/>
      <c r="E24" s="388"/>
      <c r="F24" s="389"/>
      <c r="G24" s="389"/>
      <c r="H24" s="377"/>
    </row>
    <row r="25" spans="1:8" s="231" customFormat="1" ht="11.25">
      <c r="A25" s="441" t="s">
        <v>2059</v>
      </c>
      <c r="B25" s="441"/>
      <c r="C25" s="441"/>
      <c r="D25" s="391"/>
      <c r="E25" s="392"/>
      <c r="F25" s="393"/>
      <c r="G25" s="393">
        <f>SUM(G14:G23)</f>
        <v>300000</v>
      </c>
      <c r="H25" s="377"/>
    </row>
    <row r="28" spans="1:8" s="231" customFormat="1" ht="11.25">
      <c r="A28" s="434" t="s">
        <v>2037</v>
      </c>
      <c r="B28" s="376" t="s">
        <v>2038</v>
      </c>
      <c r="C28" s="436" t="s">
        <v>2039</v>
      </c>
      <c r="D28" s="436"/>
      <c r="E28" s="436"/>
      <c r="F28" s="436"/>
      <c r="G28" s="436"/>
      <c r="H28" s="377"/>
    </row>
    <row r="29" spans="1:8" s="231" customFormat="1" ht="11.25">
      <c r="A29" s="435"/>
      <c r="B29" s="378">
        <v>2051</v>
      </c>
      <c r="C29" s="437" t="s">
        <v>2060</v>
      </c>
      <c r="D29" s="437"/>
      <c r="E29" s="437"/>
      <c r="F29" s="437"/>
      <c r="G29" s="437"/>
      <c r="H29" s="377"/>
    </row>
    <row r="30" spans="1:8" s="231" customFormat="1" ht="11.25">
      <c r="A30" s="379"/>
      <c r="B30" s="379"/>
      <c r="C30" s="380"/>
      <c r="D30" s="380"/>
      <c r="E30" s="381"/>
      <c r="F30" s="382"/>
      <c r="G30" s="382"/>
      <c r="H30" s="377"/>
    </row>
    <row r="31" spans="1:8" s="231" customFormat="1" ht="11.25">
      <c r="A31" s="383" t="s">
        <v>2041</v>
      </c>
      <c r="B31" s="384" t="s">
        <v>1363</v>
      </c>
      <c r="C31" s="438" t="s">
        <v>2061</v>
      </c>
      <c r="D31" s="439"/>
      <c r="E31" s="439"/>
      <c r="F31" s="439"/>
      <c r="G31" s="440"/>
      <c r="H31" s="377"/>
    </row>
    <row r="32" spans="1:8" s="231" customFormat="1" ht="11.25">
      <c r="A32" s="425" t="s">
        <v>2043</v>
      </c>
      <c r="B32" s="425"/>
      <c r="C32" s="425"/>
      <c r="D32" s="385" t="s">
        <v>2044</v>
      </c>
      <c r="E32" s="386" t="s">
        <v>2045</v>
      </c>
      <c r="F32" s="387" t="s">
        <v>2046</v>
      </c>
      <c r="G32" s="387" t="s">
        <v>2047</v>
      </c>
      <c r="H32" s="377"/>
    </row>
    <row r="33" spans="1:8" s="404" customFormat="1" ht="11.25">
      <c r="A33" s="426" t="s">
        <v>2062</v>
      </c>
      <c r="B33" s="426"/>
      <c r="C33" s="426"/>
      <c r="D33" s="400" t="s">
        <v>2049</v>
      </c>
      <c r="E33" s="401">
        <v>1</v>
      </c>
      <c r="F33" s="402">
        <v>130000</v>
      </c>
      <c r="G33" s="402">
        <f>F33*E33</f>
        <v>130000</v>
      </c>
      <c r="H33" s="403"/>
    </row>
    <row r="34" spans="1:8" s="231" customFormat="1" ht="11.25">
      <c r="A34" s="445"/>
      <c r="B34" s="445"/>
      <c r="C34" s="445"/>
      <c r="D34" s="390"/>
      <c r="E34" s="388"/>
      <c r="F34" s="389"/>
      <c r="G34" s="389"/>
      <c r="H34" s="377"/>
    </row>
    <row r="35" spans="1:8" s="231" customFormat="1" ht="11.25">
      <c r="A35" s="441" t="s">
        <v>2059</v>
      </c>
      <c r="B35" s="441"/>
      <c r="C35" s="441"/>
      <c r="D35" s="391"/>
      <c r="E35" s="392"/>
      <c r="F35" s="393"/>
      <c r="G35" s="393">
        <f>SUM(G33:G34)</f>
        <v>130000</v>
      </c>
      <c r="H35" s="377"/>
    </row>
    <row r="38" spans="1:7" ht="11.25">
      <c r="A38" s="375" t="s">
        <v>2034</v>
      </c>
      <c r="B38" s="132" t="s">
        <v>2063</v>
      </c>
      <c r="C38" s="431" t="s">
        <v>2064</v>
      </c>
      <c r="D38" s="432"/>
      <c r="E38" s="432"/>
      <c r="F38" s="432"/>
      <c r="G38" s="433"/>
    </row>
    <row r="39" spans="3:7" ht="11.25">
      <c r="C39" s="372"/>
      <c r="D39" s="372"/>
      <c r="E39" s="373"/>
      <c r="F39" s="374"/>
      <c r="G39" s="374"/>
    </row>
    <row r="40" spans="1:8" s="231" customFormat="1" ht="11.25">
      <c r="A40" s="434" t="s">
        <v>2037</v>
      </c>
      <c r="B40" s="376" t="s">
        <v>2038</v>
      </c>
      <c r="C40" s="436" t="s">
        <v>2039</v>
      </c>
      <c r="D40" s="436"/>
      <c r="E40" s="436"/>
      <c r="F40" s="436"/>
      <c r="G40" s="436"/>
      <c r="H40" s="377"/>
    </row>
    <row r="41" spans="1:8" s="231" customFormat="1" ht="11.25">
      <c r="A41" s="435"/>
      <c r="B41" s="378">
        <v>2004</v>
      </c>
      <c r="C41" s="437" t="s">
        <v>2065</v>
      </c>
      <c r="D41" s="437"/>
      <c r="E41" s="437"/>
      <c r="F41" s="437"/>
      <c r="G41" s="437"/>
      <c r="H41" s="377"/>
    </row>
    <row r="42" spans="1:8" s="231" customFormat="1" ht="11.25">
      <c r="A42" s="379"/>
      <c r="B42" s="379"/>
      <c r="C42" s="380"/>
      <c r="D42" s="380"/>
      <c r="E42" s="381"/>
      <c r="F42" s="382"/>
      <c r="G42" s="382"/>
      <c r="H42" s="377"/>
    </row>
    <row r="43" spans="1:8" s="231" customFormat="1" ht="11.25">
      <c r="A43" s="383" t="s">
        <v>2041</v>
      </c>
      <c r="B43" s="384" t="s">
        <v>74</v>
      </c>
      <c r="C43" s="438" t="s">
        <v>2065</v>
      </c>
      <c r="D43" s="439"/>
      <c r="E43" s="439"/>
      <c r="F43" s="439"/>
      <c r="G43" s="440"/>
      <c r="H43" s="377"/>
    </row>
    <row r="44" spans="1:8" s="231" customFormat="1" ht="11.25">
      <c r="A44" s="425" t="s">
        <v>2043</v>
      </c>
      <c r="B44" s="425"/>
      <c r="C44" s="425"/>
      <c r="D44" s="385" t="s">
        <v>2044</v>
      </c>
      <c r="E44" s="386" t="s">
        <v>2045</v>
      </c>
      <c r="F44" s="387" t="s">
        <v>2046</v>
      </c>
      <c r="G44" s="387" t="s">
        <v>2047</v>
      </c>
      <c r="H44" s="377"/>
    </row>
    <row r="45" spans="1:8" s="404" customFormat="1" ht="11.25">
      <c r="A45" s="426" t="s">
        <v>2066</v>
      </c>
      <c r="B45" s="426"/>
      <c r="C45" s="426"/>
      <c r="D45" s="400" t="s">
        <v>2067</v>
      </c>
      <c r="E45" s="401">
        <v>12</v>
      </c>
      <c r="F45" s="402">
        <f>2000000/12</f>
        <v>166666.66666666666</v>
      </c>
      <c r="G45" s="402">
        <f>F45*E45</f>
        <v>2000000</v>
      </c>
      <c r="H45" s="403"/>
    </row>
    <row r="46" spans="1:8" s="231" customFormat="1" ht="11.25">
      <c r="A46" s="442"/>
      <c r="B46" s="443"/>
      <c r="C46" s="444"/>
      <c r="D46" s="390"/>
      <c r="E46" s="388"/>
      <c r="F46" s="389"/>
      <c r="G46" s="389"/>
      <c r="H46" s="377"/>
    </row>
    <row r="47" spans="1:8" s="231" customFormat="1" ht="11.25">
      <c r="A47" s="441" t="s">
        <v>2059</v>
      </c>
      <c r="B47" s="441"/>
      <c r="C47" s="441"/>
      <c r="D47" s="391"/>
      <c r="E47" s="392"/>
      <c r="F47" s="393"/>
      <c r="G47" s="393">
        <f>SUM(G45:G45)</f>
        <v>2000000</v>
      </c>
      <c r="H47" s="377"/>
    </row>
    <row r="50" spans="1:7" ht="11.25">
      <c r="A50" s="375" t="s">
        <v>2034</v>
      </c>
      <c r="B50" s="132" t="s">
        <v>2068</v>
      </c>
      <c r="C50" s="431" t="s">
        <v>2069</v>
      </c>
      <c r="D50" s="432"/>
      <c r="E50" s="432"/>
      <c r="F50" s="432"/>
      <c r="G50" s="433"/>
    </row>
    <row r="51" spans="3:7" ht="11.25">
      <c r="C51" s="372"/>
      <c r="D51" s="372"/>
      <c r="E51" s="373"/>
      <c r="F51" s="374"/>
      <c r="G51" s="374"/>
    </row>
    <row r="52" spans="1:8" s="231" customFormat="1" ht="11.25">
      <c r="A52" s="434" t="s">
        <v>2037</v>
      </c>
      <c r="B52" s="376" t="s">
        <v>2038</v>
      </c>
      <c r="C52" s="436" t="s">
        <v>2039</v>
      </c>
      <c r="D52" s="436"/>
      <c r="E52" s="436"/>
      <c r="F52" s="436"/>
      <c r="G52" s="436"/>
      <c r="H52" s="377"/>
    </row>
    <row r="53" spans="1:8" s="231" customFormat="1" ht="11.25">
      <c r="A53" s="435"/>
      <c r="B53" s="378">
        <v>1000</v>
      </c>
      <c r="C53" s="437" t="s">
        <v>2070</v>
      </c>
      <c r="D53" s="437"/>
      <c r="E53" s="437"/>
      <c r="F53" s="437"/>
      <c r="G53" s="437"/>
      <c r="H53" s="377"/>
    </row>
    <row r="54" spans="1:8" s="231" customFormat="1" ht="11.25">
      <c r="A54" s="379"/>
      <c r="B54" s="379"/>
      <c r="C54" s="380"/>
      <c r="D54" s="380"/>
      <c r="E54" s="381"/>
      <c r="F54" s="382"/>
      <c r="G54" s="382"/>
      <c r="H54" s="377"/>
    </row>
    <row r="55" spans="1:8" s="231" customFormat="1" ht="11.25">
      <c r="A55" s="383" t="s">
        <v>2041</v>
      </c>
      <c r="B55" s="384" t="s">
        <v>74</v>
      </c>
      <c r="C55" s="438" t="s">
        <v>2071</v>
      </c>
      <c r="D55" s="439"/>
      <c r="E55" s="439"/>
      <c r="F55" s="439"/>
      <c r="G55" s="440"/>
      <c r="H55" s="377"/>
    </row>
    <row r="56" spans="1:8" s="231" customFormat="1" ht="11.25">
      <c r="A56" s="425" t="s">
        <v>2043</v>
      </c>
      <c r="B56" s="425"/>
      <c r="C56" s="425"/>
      <c r="D56" s="385" t="s">
        <v>2044</v>
      </c>
      <c r="E56" s="386" t="s">
        <v>2045</v>
      </c>
      <c r="F56" s="387" t="s">
        <v>2046</v>
      </c>
      <c r="G56" s="387" t="s">
        <v>2047</v>
      </c>
      <c r="H56" s="377"/>
    </row>
    <row r="57" spans="1:8" s="404" customFormat="1" ht="11.25">
      <c r="A57" s="426" t="s">
        <v>2072</v>
      </c>
      <c r="B57" s="426"/>
      <c r="C57" s="426"/>
      <c r="D57" s="400" t="s">
        <v>2049</v>
      </c>
      <c r="E57" s="401">
        <v>1</v>
      </c>
      <c r="F57" s="402">
        <f>500000*2</f>
        <v>1000000</v>
      </c>
      <c r="G57" s="402">
        <f aca="true" t="shared" si="1" ref="G57:G67">F57*E57</f>
        <v>1000000</v>
      </c>
      <c r="H57" s="403"/>
    </row>
    <row r="58" spans="1:8" s="404" customFormat="1" ht="11.25" customHeight="1">
      <c r="A58" s="427" t="s">
        <v>2073</v>
      </c>
      <c r="B58" s="428"/>
      <c r="C58" s="429"/>
      <c r="D58" s="405" t="s">
        <v>2049</v>
      </c>
      <c r="E58" s="401">
        <v>1</v>
      </c>
      <c r="F58" s="402">
        <v>150000</v>
      </c>
      <c r="G58" s="402">
        <f t="shared" si="1"/>
        <v>150000</v>
      </c>
      <c r="H58" s="403"/>
    </row>
    <row r="59" spans="1:8" s="404" customFormat="1" ht="11.25">
      <c r="A59" s="427" t="s">
        <v>2074</v>
      </c>
      <c r="B59" s="428"/>
      <c r="C59" s="429"/>
      <c r="D59" s="405" t="s">
        <v>2049</v>
      </c>
      <c r="E59" s="401">
        <v>1</v>
      </c>
      <c r="F59" s="402">
        <f>500000*4+500000+500000+500000</f>
        <v>3500000</v>
      </c>
      <c r="G59" s="402">
        <f t="shared" si="1"/>
        <v>3500000</v>
      </c>
      <c r="H59" s="403"/>
    </row>
    <row r="60" spans="1:8" s="404" customFormat="1" ht="11.25">
      <c r="A60" s="426" t="s">
        <v>2075</v>
      </c>
      <c r="B60" s="426"/>
      <c r="C60" s="426"/>
      <c r="D60" s="405" t="s">
        <v>2049</v>
      </c>
      <c r="E60" s="401">
        <v>1</v>
      </c>
      <c r="F60" s="402">
        <v>500000</v>
      </c>
      <c r="G60" s="402">
        <f t="shared" si="1"/>
        <v>500000</v>
      </c>
      <c r="H60" s="403"/>
    </row>
    <row r="61" spans="1:8" s="404" customFormat="1" ht="11.25">
      <c r="A61" s="426" t="s">
        <v>2076</v>
      </c>
      <c r="B61" s="426"/>
      <c r="C61" s="426"/>
      <c r="D61" s="405" t="s">
        <v>2049</v>
      </c>
      <c r="E61" s="401">
        <v>1</v>
      </c>
      <c r="F61" s="402">
        <f>200000</f>
        <v>200000</v>
      </c>
      <c r="G61" s="402">
        <f t="shared" si="1"/>
        <v>200000</v>
      </c>
      <c r="H61" s="403"/>
    </row>
    <row r="62" spans="1:8" s="404" customFormat="1" ht="11.25">
      <c r="A62" s="426" t="s">
        <v>2077</v>
      </c>
      <c r="B62" s="426"/>
      <c r="C62" s="426"/>
      <c r="D62" s="405" t="s">
        <v>2049</v>
      </c>
      <c r="E62" s="401">
        <v>1</v>
      </c>
      <c r="F62" s="402">
        <f>150000+150000+200000</f>
        <v>500000</v>
      </c>
      <c r="G62" s="402">
        <f t="shared" si="1"/>
        <v>500000</v>
      </c>
      <c r="H62" s="403"/>
    </row>
    <row r="63" spans="1:8" s="404" customFormat="1" ht="11.25">
      <c r="A63" s="426" t="s">
        <v>2078</v>
      </c>
      <c r="B63" s="426"/>
      <c r="C63" s="426"/>
      <c r="D63" s="405" t="s">
        <v>2049</v>
      </c>
      <c r="E63" s="401">
        <v>1</v>
      </c>
      <c r="F63" s="402">
        <v>30000</v>
      </c>
      <c r="G63" s="402">
        <f t="shared" si="1"/>
        <v>30000</v>
      </c>
      <c r="H63" s="403"/>
    </row>
    <row r="64" spans="1:8" s="404" customFormat="1" ht="11.25">
      <c r="A64" s="426" t="s">
        <v>2079</v>
      </c>
      <c r="B64" s="426"/>
      <c r="C64" s="426"/>
      <c r="D64" s="405" t="s">
        <v>2049</v>
      </c>
      <c r="E64" s="401">
        <v>1</v>
      </c>
      <c r="F64" s="402">
        <v>20000</v>
      </c>
      <c r="G64" s="402">
        <f t="shared" si="1"/>
        <v>20000</v>
      </c>
      <c r="H64" s="403"/>
    </row>
    <row r="65" spans="1:8" s="404" customFormat="1" ht="11.25">
      <c r="A65" s="426" t="s">
        <v>2080</v>
      </c>
      <c r="B65" s="426"/>
      <c r="C65" s="426"/>
      <c r="D65" s="405" t="s">
        <v>2049</v>
      </c>
      <c r="E65" s="401">
        <v>1</v>
      </c>
      <c r="F65" s="402">
        <f>500000+200000</f>
        <v>700000</v>
      </c>
      <c r="G65" s="402">
        <f t="shared" si="1"/>
        <v>700000</v>
      </c>
      <c r="H65" s="403"/>
    </row>
    <row r="66" spans="1:8" s="404" customFormat="1" ht="11.25">
      <c r="A66" s="427" t="s">
        <v>2081</v>
      </c>
      <c r="B66" s="428"/>
      <c r="C66" s="429"/>
      <c r="D66" s="405" t="s">
        <v>2049</v>
      </c>
      <c r="E66" s="401">
        <v>1</v>
      </c>
      <c r="F66" s="402">
        <v>20000</v>
      </c>
      <c r="G66" s="402">
        <f t="shared" si="1"/>
        <v>20000</v>
      </c>
      <c r="H66" s="403"/>
    </row>
    <row r="67" spans="1:8" s="231" customFormat="1" ht="11.25">
      <c r="A67" s="446"/>
      <c r="B67" s="447"/>
      <c r="C67" s="448"/>
      <c r="D67" s="390"/>
      <c r="E67" s="388"/>
      <c r="F67" s="389"/>
      <c r="G67" s="389">
        <f t="shared" si="1"/>
        <v>0</v>
      </c>
      <c r="H67" s="377"/>
    </row>
    <row r="68" spans="1:8" s="231" customFormat="1" ht="11.25">
      <c r="A68" s="441" t="s">
        <v>2059</v>
      </c>
      <c r="B68" s="441"/>
      <c r="C68" s="441"/>
      <c r="D68" s="391"/>
      <c r="E68" s="392"/>
      <c r="F68" s="393"/>
      <c r="G68" s="393">
        <f>SUM(G57:G65)</f>
        <v>6600000</v>
      </c>
      <c r="H68" s="377"/>
    </row>
    <row r="70" spans="1:8" s="231" customFormat="1" ht="11.25">
      <c r="A70" s="434" t="s">
        <v>2037</v>
      </c>
      <c r="B70" s="376" t="s">
        <v>2038</v>
      </c>
      <c r="C70" s="436" t="s">
        <v>2039</v>
      </c>
      <c r="D70" s="436"/>
      <c r="E70" s="436"/>
      <c r="F70" s="436"/>
      <c r="G70" s="436"/>
      <c r="H70" s="377"/>
    </row>
    <row r="71" spans="1:8" s="231" customFormat="1" ht="11.25">
      <c r="A71" s="435"/>
      <c r="B71" s="378">
        <v>1001</v>
      </c>
      <c r="C71" s="437" t="s">
        <v>2082</v>
      </c>
      <c r="D71" s="437"/>
      <c r="E71" s="437"/>
      <c r="F71" s="437"/>
      <c r="G71" s="437"/>
      <c r="H71" s="377"/>
    </row>
    <row r="72" spans="1:8" s="231" customFormat="1" ht="11.25">
      <c r="A72" s="379"/>
      <c r="B72" s="379"/>
      <c r="C72" s="380"/>
      <c r="D72" s="380"/>
      <c r="E72" s="381"/>
      <c r="F72" s="382"/>
      <c r="G72" s="382"/>
      <c r="H72" s="377"/>
    </row>
    <row r="73" spans="1:8" s="231" customFormat="1" ht="11.25">
      <c r="A73" s="383" t="s">
        <v>2041</v>
      </c>
      <c r="B73" s="384" t="s">
        <v>74</v>
      </c>
      <c r="C73" s="438" t="s">
        <v>2083</v>
      </c>
      <c r="D73" s="439"/>
      <c r="E73" s="439"/>
      <c r="F73" s="439"/>
      <c r="G73" s="440"/>
      <c r="H73" s="377"/>
    </row>
    <row r="74" spans="1:8" s="231" customFormat="1" ht="11.25">
      <c r="A74" s="425" t="s">
        <v>2043</v>
      </c>
      <c r="B74" s="425"/>
      <c r="C74" s="425"/>
      <c r="D74" s="385" t="s">
        <v>2044</v>
      </c>
      <c r="E74" s="386" t="s">
        <v>2045</v>
      </c>
      <c r="F74" s="387" t="s">
        <v>2046</v>
      </c>
      <c r="G74" s="387" t="s">
        <v>2047</v>
      </c>
      <c r="H74" s="377"/>
    </row>
    <row r="75" spans="1:8" s="404" customFormat="1" ht="11.25">
      <c r="A75" s="426" t="s">
        <v>2084</v>
      </c>
      <c r="B75" s="426"/>
      <c r="C75" s="426"/>
      <c r="D75" s="400" t="s">
        <v>2049</v>
      </c>
      <c r="E75" s="401">
        <v>1</v>
      </c>
      <c r="F75" s="402">
        <f>200000</f>
        <v>200000</v>
      </c>
      <c r="G75" s="402">
        <f aca="true" t="shared" si="2" ref="G75:G89">F75*E75</f>
        <v>200000</v>
      </c>
      <c r="H75" s="403"/>
    </row>
    <row r="76" spans="1:8" s="404" customFormat="1" ht="11.25">
      <c r="A76" s="427" t="s">
        <v>2085</v>
      </c>
      <c r="B76" s="428"/>
      <c r="C76" s="429"/>
      <c r="D76" s="405" t="s">
        <v>2049</v>
      </c>
      <c r="E76" s="401">
        <v>1</v>
      </c>
      <c r="F76" s="402">
        <v>200000</v>
      </c>
      <c r="G76" s="402">
        <f t="shared" si="2"/>
        <v>200000</v>
      </c>
      <c r="H76" s="403"/>
    </row>
    <row r="77" spans="1:8" s="404" customFormat="1" ht="11.25">
      <c r="A77" s="427" t="s">
        <v>2086</v>
      </c>
      <c r="B77" s="428"/>
      <c r="C77" s="429"/>
      <c r="D77" s="405" t="s">
        <v>2049</v>
      </c>
      <c r="E77" s="401">
        <v>1</v>
      </c>
      <c r="F77" s="402">
        <v>200000</v>
      </c>
      <c r="G77" s="402">
        <f t="shared" si="2"/>
        <v>200000</v>
      </c>
      <c r="H77" s="403"/>
    </row>
    <row r="78" spans="1:8" s="404" customFormat="1" ht="11.25">
      <c r="A78" s="426" t="s">
        <v>2087</v>
      </c>
      <c r="B78" s="426"/>
      <c r="C78" s="426"/>
      <c r="D78" s="405" t="s">
        <v>2049</v>
      </c>
      <c r="E78" s="401">
        <v>1</v>
      </c>
      <c r="F78" s="402">
        <v>200000</v>
      </c>
      <c r="G78" s="402">
        <f t="shared" si="2"/>
        <v>200000</v>
      </c>
      <c r="H78" s="403"/>
    </row>
    <row r="79" spans="1:8" s="404" customFormat="1" ht="11.25">
      <c r="A79" s="426" t="s">
        <v>2088</v>
      </c>
      <c r="B79" s="426"/>
      <c r="C79" s="426"/>
      <c r="D79" s="405" t="s">
        <v>2049</v>
      </c>
      <c r="E79" s="401">
        <v>1</v>
      </c>
      <c r="F79" s="402">
        <v>200000</v>
      </c>
      <c r="G79" s="402">
        <f t="shared" si="2"/>
        <v>200000</v>
      </c>
      <c r="H79" s="403"/>
    </row>
    <row r="80" spans="1:8" s="404" customFormat="1" ht="11.25">
      <c r="A80" s="426" t="s">
        <v>2089</v>
      </c>
      <c r="B80" s="426"/>
      <c r="C80" s="426"/>
      <c r="D80" s="405" t="s">
        <v>2049</v>
      </c>
      <c r="E80" s="401">
        <v>1</v>
      </c>
      <c r="F80" s="402">
        <v>100000</v>
      </c>
      <c r="G80" s="402">
        <f t="shared" si="2"/>
        <v>100000</v>
      </c>
      <c r="H80" s="403"/>
    </row>
    <row r="81" spans="1:8" s="404" customFormat="1" ht="11.25">
      <c r="A81" s="426" t="s">
        <v>2090</v>
      </c>
      <c r="B81" s="426"/>
      <c r="C81" s="426"/>
      <c r="D81" s="405" t="s">
        <v>2049</v>
      </c>
      <c r="E81" s="401">
        <v>1</v>
      </c>
      <c r="F81" s="402">
        <v>100000</v>
      </c>
      <c r="G81" s="402">
        <f t="shared" si="2"/>
        <v>100000</v>
      </c>
      <c r="H81" s="403"/>
    </row>
    <row r="82" spans="1:8" s="404" customFormat="1" ht="11.25">
      <c r="A82" s="426" t="s">
        <v>2091</v>
      </c>
      <c r="B82" s="426"/>
      <c r="C82" s="426"/>
      <c r="D82" s="405" t="s">
        <v>2049</v>
      </c>
      <c r="E82" s="401">
        <v>1</v>
      </c>
      <c r="F82" s="402">
        <v>200000</v>
      </c>
      <c r="G82" s="402">
        <f t="shared" si="2"/>
        <v>200000</v>
      </c>
      <c r="H82" s="403"/>
    </row>
    <row r="83" spans="1:8" s="404" customFormat="1" ht="12.75">
      <c r="A83" s="449" t="s">
        <v>2092</v>
      </c>
      <c r="B83" s="450"/>
      <c r="C83" s="451"/>
      <c r="D83" s="405" t="s">
        <v>2049</v>
      </c>
      <c r="E83" s="401">
        <v>1</v>
      </c>
      <c r="F83" s="402">
        <v>200000</v>
      </c>
      <c r="G83" s="402">
        <f t="shared" si="2"/>
        <v>200000</v>
      </c>
      <c r="H83" s="403"/>
    </row>
    <row r="84" spans="1:8" s="404" customFormat="1" ht="12.75">
      <c r="A84" s="449" t="s">
        <v>2093</v>
      </c>
      <c r="B84" s="450"/>
      <c r="C84" s="451"/>
      <c r="D84" s="405" t="s">
        <v>2049</v>
      </c>
      <c r="E84" s="401">
        <v>1</v>
      </c>
      <c r="F84" s="402">
        <v>30000</v>
      </c>
      <c r="G84" s="402">
        <f t="shared" si="2"/>
        <v>30000</v>
      </c>
      <c r="H84" s="403"/>
    </row>
    <row r="85" spans="1:8" s="404" customFormat="1" ht="12.75">
      <c r="A85" s="449" t="s">
        <v>2094</v>
      </c>
      <c r="B85" s="450"/>
      <c r="C85" s="451"/>
      <c r="D85" s="405" t="s">
        <v>2049</v>
      </c>
      <c r="E85" s="401">
        <v>1</v>
      </c>
      <c r="F85" s="402">
        <v>70000</v>
      </c>
      <c r="G85" s="402">
        <f t="shared" si="2"/>
        <v>70000</v>
      </c>
      <c r="H85" s="403"/>
    </row>
    <row r="86" spans="1:8" s="407" customFormat="1" ht="12.75">
      <c r="A86" s="449" t="s">
        <v>2095</v>
      </c>
      <c r="B86" s="450"/>
      <c r="C86" s="451"/>
      <c r="D86" s="405" t="s">
        <v>2049</v>
      </c>
      <c r="E86" s="401">
        <v>1</v>
      </c>
      <c r="F86" s="402">
        <v>100000</v>
      </c>
      <c r="G86" s="402">
        <f t="shared" si="2"/>
        <v>100000</v>
      </c>
      <c r="H86" s="406"/>
    </row>
    <row r="87" spans="1:8" s="407" customFormat="1" ht="12.75">
      <c r="A87" s="449" t="s">
        <v>2096</v>
      </c>
      <c r="B87" s="450"/>
      <c r="C87" s="451"/>
      <c r="D87" s="405" t="s">
        <v>2049</v>
      </c>
      <c r="E87" s="401">
        <v>1</v>
      </c>
      <c r="F87" s="402">
        <v>100000</v>
      </c>
      <c r="G87" s="402">
        <f t="shared" si="2"/>
        <v>100000</v>
      </c>
      <c r="H87" s="406"/>
    </row>
    <row r="88" spans="1:8" s="407" customFormat="1" ht="12" customHeight="1">
      <c r="A88" s="449" t="s">
        <v>2181</v>
      </c>
      <c r="B88" s="450"/>
      <c r="C88" s="451"/>
      <c r="D88" s="405" t="s">
        <v>2049</v>
      </c>
      <c r="E88" s="401">
        <v>1</v>
      </c>
      <c r="F88" s="402">
        <v>150000</v>
      </c>
      <c r="G88" s="402">
        <f t="shared" si="2"/>
        <v>150000</v>
      </c>
      <c r="H88" s="406"/>
    </row>
    <row r="89" spans="1:8" s="407" customFormat="1" ht="26.25" customHeight="1">
      <c r="A89" s="449" t="s">
        <v>2097</v>
      </c>
      <c r="B89" s="450"/>
      <c r="C89" s="451"/>
      <c r="D89" s="405" t="s">
        <v>2049</v>
      </c>
      <c r="E89" s="401">
        <v>1</v>
      </c>
      <c r="F89" s="402">
        <v>50000</v>
      </c>
      <c r="G89" s="402">
        <f t="shared" si="2"/>
        <v>50000</v>
      </c>
      <c r="H89" s="406"/>
    </row>
    <row r="90" spans="1:8" s="231" customFormat="1" ht="11.25">
      <c r="A90" s="441" t="s">
        <v>2059</v>
      </c>
      <c r="B90" s="441"/>
      <c r="C90" s="441"/>
      <c r="D90" s="391"/>
      <c r="E90" s="392"/>
      <c r="F90" s="393"/>
      <c r="G90" s="393">
        <f>SUM(G75:G89)</f>
        <v>2100000</v>
      </c>
      <c r="H90" s="377"/>
    </row>
    <row r="91" spans="1:8" s="231" customFormat="1" ht="11.25">
      <c r="A91" s="434" t="s">
        <v>2037</v>
      </c>
      <c r="B91" s="376" t="s">
        <v>2038</v>
      </c>
      <c r="C91" s="436" t="s">
        <v>2039</v>
      </c>
      <c r="D91" s="436"/>
      <c r="E91" s="436"/>
      <c r="F91" s="436"/>
      <c r="G91" s="436"/>
      <c r="H91" s="377"/>
    </row>
    <row r="92" spans="1:8" s="231" customFormat="1" ht="11.25">
      <c r="A92" s="435"/>
      <c r="B92" s="378">
        <v>1002</v>
      </c>
      <c r="C92" s="437" t="s">
        <v>2098</v>
      </c>
      <c r="D92" s="437"/>
      <c r="E92" s="437"/>
      <c r="F92" s="437"/>
      <c r="G92" s="437"/>
      <c r="H92" s="377"/>
    </row>
    <row r="93" spans="1:8" s="231" customFormat="1" ht="11.25">
      <c r="A93" s="379"/>
      <c r="B93" s="379"/>
      <c r="C93" s="380"/>
      <c r="D93" s="380"/>
      <c r="E93" s="381"/>
      <c r="F93" s="382"/>
      <c r="G93" s="382"/>
      <c r="H93" s="377"/>
    </row>
    <row r="94" spans="1:8" s="231" customFormat="1" ht="11.25">
      <c r="A94" s="383" t="s">
        <v>2041</v>
      </c>
      <c r="B94" s="384" t="s">
        <v>74</v>
      </c>
      <c r="C94" s="438" t="s">
        <v>2099</v>
      </c>
      <c r="D94" s="439"/>
      <c r="E94" s="439"/>
      <c r="F94" s="439"/>
      <c r="G94" s="440"/>
      <c r="H94" s="377"/>
    </row>
    <row r="95" spans="1:8" s="231" customFormat="1" ht="11.25">
      <c r="A95" s="425" t="s">
        <v>2043</v>
      </c>
      <c r="B95" s="425"/>
      <c r="C95" s="425"/>
      <c r="D95" s="385" t="s">
        <v>2044</v>
      </c>
      <c r="E95" s="386" t="s">
        <v>2045</v>
      </c>
      <c r="F95" s="387" t="s">
        <v>2046</v>
      </c>
      <c r="G95" s="387" t="s">
        <v>2047</v>
      </c>
      <c r="H95" s="377"/>
    </row>
    <row r="96" spans="1:8" s="404" customFormat="1" ht="11.25">
      <c r="A96" s="426" t="s">
        <v>2100</v>
      </c>
      <c r="B96" s="426"/>
      <c r="C96" s="426"/>
      <c r="D96" s="400" t="s">
        <v>2049</v>
      </c>
      <c r="E96" s="401">
        <v>1</v>
      </c>
      <c r="F96" s="402">
        <v>40000</v>
      </c>
      <c r="G96" s="402">
        <f>F96*E96</f>
        <v>40000</v>
      </c>
      <c r="H96" s="403"/>
    </row>
    <row r="97" spans="1:8" s="231" customFormat="1" ht="11.25">
      <c r="A97" s="446"/>
      <c r="B97" s="447"/>
      <c r="C97" s="448"/>
      <c r="D97" s="390"/>
      <c r="E97" s="388"/>
      <c r="F97" s="389"/>
      <c r="G97" s="389"/>
      <c r="H97" s="377"/>
    </row>
    <row r="98" spans="1:8" s="231" customFormat="1" ht="11.25">
      <c r="A98" s="441" t="s">
        <v>2059</v>
      </c>
      <c r="B98" s="441"/>
      <c r="C98" s="441"/>
      <c r="D98" s="391"/>
      <c r="E98" s="392"/>
      <c r="F98" s="393"/>
      <c r="G98" s="393">
        <f>SUM(G96:G97)</f>
        <v>40000</v>
      </c>
      <c r="H98" s="377"/>
    </row>
    <row r="101" spans="1:8" s="231" customFormat="1" ht="11.25">
      <c r="A101" s="434" t="s">
        <v>2037</v>
      </c>
      <c r="B101" s="376" t="s">
        <v>2038</v>
      </c>
      <c r="C101" s="436" t="s">
        <v>2039</v>
      </c>
      <c r="D101" s="436"/>
      <c r="E101" s="436"/>
      <c r="F101" s="436"/>
      <c r="G101" s="436"/>
      <c r="H101" s="377"/>
    </row>
    <row r="102" spans="1:8" s="231" customFormat="1" ht="11.25">
      <c r="A102" s="435"/>
      <c r="B102" s="378">
        <v>1019</v>
      </c>
      <c r="C102" s="437" t="s">
        <v>2101</v>
      </c>
      <c r="D102" s="437"/>
      <c r="E102" s="437"/>
      <c r="F102" s="437"/>
      <c r="G102" s="437"/>
      <c r="H102" s="377"/>
    </row>
    <row r="103" spans="1:8" s="231" customFormat="1" ht="11.25">
      <c r="A103" s="379"/>
      <c r="B103" s="379"/>
      <c r="C103" s="380"/>
      <c r="D103" s="380"/>
      <c r="E103" s="381"/>
      <c r="F103" s="382"/>
      <c r="G103" s="382"/>
      <c r="H103" s="377"/>
    </row>
    <row r="104" spans="1:8" s="231" customFormat="1" ht="11.25">
      <c r="A104" s="383" t="s">
        <v>2041</v>
      </c>
      <c r="B104" s="384" t="s">
        <v>74</v>
      </c>
      <c r="C104" s="438" t="s">
        <v>2102</v>
      </c>
      <c r="D104" s="439"/>
      <c r="E104" s="439"/>
      <c r="F104" s="439"/>
      <c r="G104" s="440"/>
      <c r="H104" s="377"/>
    </row>
    <row r="105" spans="1:8" s="231" customFormat="1" ht="11.25">
      <c r="A105" s="425" t="s">
        <v>2043</v>
      </c>
      <c r="B105" s="425"/>
      <c r="C105" s="425"/>
      <c r="D105" s="385" t="s">
        <v>2044</v>
      </c>
      <c r="E105" s="386" t="s">
        <v>2045</v>
      </c>
      <c r="F105" s="387" t="s">
        <v>2046</v>
      </c>
      <c r="G105" s="387" t="s">
        <v>2047</v>
      </c>
      <c r="H105" s="377"/>
    </row>
    <row r="106" spans="1:8" s="404" customFormat="1" ht="11.25">
      <c r="A106" s="426" t="s">
        <v>2103</v>
      </c>
      <c r="B106" s="426"/>
      <c r="C106" s="426"/>
      <c r="D106" s="400" t="s">
        <v>2049</v>
      </c>
      <c r="E106" s="401">
        <v>1</v>
      </c>
      <c r="F106" s="402">
        <v>1000000</v>
      </c>
      <c r="G106" s="402">
        <f aca="true" t="shared" si="3" ref="G106:G121">F106*E106</f>
        <v>1000000</v>
      </c>
      <c r="H106" s="403"/>
    </row>
    <row r="107" spans="1:8" s="404" customFormat="1" ht="12.75">
      <c r="A107" s="449" t="s">
        <v>2104</v>
      </c>
      <c r="B107" s="450"/>
      <c r="C107" s="451"/>
      <c r="D107" s="405" t="s">
        <v>2049</v>
      </c>
      <c r="E107" s="401">
        <v>1</v>
      </c>
      <c r="F107" s="402">
        <v>50000</v>
      </c>
      <c r="G107" s="402">
        <f t="shared" si="3"/>
        <v>50000</v>
      </c>
      <c r="H107" s="403"/>
    </row>
    <row r="108" spans="1:8" s="404" customFormat="1" ht="12.75">
      <c r="A108" s="449" t="s">
        <v>2105</v>
      </c>
      <c r="B108" s="450"/>
      <c r="C108" s="451"/>
      <c r="D108" s="405" t="s">
        <v>2049</v>
      </c>
      <c r="E108" s="401">
        <v>1</v>
      </c>
      <c r="F108" s="402">
        <v>25000</v>
      </c>
      <c r="G108" s="402">
        <f t="shared" si="3"/>
        <v>25000</v>
      </c>
      <c r="H108" s="403"/>
    </row>
    <row r="109" spans="1:8" s="404" customFormat="1" ht="12.75">
      <c r="A109" s="449" t="s">
        <v>2106</v>
      </c>
      <c r="B109" s="450"/>
      <c r="C109" s="451"/>
      <c r="D109" s="405" t="s">
        <v>2049</v>
      </c>
      <c r="E109" s="401">
        <v>1</v>
      </c>
      <c r="F109" s="402">
        <v>30000</v>
      </c>
      <c r="G109" s="402">
        <f t="shared" si="3"/>
        <v>30000</v>
      </c>
      <c r="H109" s="403"/>
    </row>
    <row r="110" spans="1:8" s="404" customFormat="1" ht="25.5" customHeight="1">
      <c r="A110" s="449" t="s">
        <v>2107</v>
      </c>
      <c r="B110" s="450"/>
      <c r="C110" s="451"/>
      <c r="D110" s="405" t="s">
        <v>2049</v>
      </c>
      <c r="E110" s="401">
        <v>1</v>
      </c>
      <c r="F110" s="402">
        <v>80000</v>
      </c>
      <c r="G110" s="402">
        <f t="shared" si="3"/>
        <v>80000</v>
      </c>
      <c r="H110" s="403"/>
    </row>
    <row r="111" spans="1:8" s="404" customFormat="1" ht="12.75">
      <c r="A111" s="449" t="s">
        <v>2108</v>
      </c>
      <c r="B111" s="450"/>
      <c r="C111" s="451"/>
      <c r="D111" s="405" t="s">
        <v>2049</v>
      </c>
      <c r="E111" s="401">
        <v>1</v>
      </c>
      <c r="F111" s="402">
        <v>100000</v>
      </c>
      <c r="G111" s="402">
        <f t="shared" si="3"/>
        <v>100000</v>
      </c>
      <c r="H111" s="403"/>
    </row>
    <row r="112" spans="1:8" s="404" customFormat="1" ht="12.75">
      <c r="A112" s="449" t="s">
        <v>2109</v>
      </c>
      <c r="B112" s="450"/>
      <c r="C112" s="451"/>
      <c r="D112" s="405" t="s">
        <v>2049</v>
      </c>
      <c r="E112" s="401">
        <v>1</v>
      </c>
      <c r="F112" s="402">
        <v>50000</v>
      </c>
      <c r="G112" s="402">
        <f t="shared" si="3"/>
        <v>50000</v>
      </c>
      <c r="H112" s="403"/>
    </row>
    <row r="113" spans="1:8" s="404" customFormat="1" ht="12.75">
      <c r="A113" s="449" t="s">
        <v>2110</v>
      </c>
      <c r="B113" s="450"/>
      <c r="C113" s="451"/>
      <c r="D113" s="405" t="s">
        <v>2049</v>
      </c>
      <c r="E113" s="401">
        <v>1</v>
      </c>
      <c r="F113" s="402">
        <v>50000</v>
      </c>
      <c r="G113" s="402">
        <f t="shared" si="3"/>
        <v>50000</v>
      </c>
      <c r="H113" s="403"/>
    </row>
    <row r="114" spans="1:8" s="404" customFormat="1" ht="11.25">
      <c r="A114" s="426" t="s">
        <v>2111</v>
      </c>
      <c r="B114" s="426"/>
      <c r="C114" s="426"/>
      <c r="D114" s="405" t="s">
        <v>2049</v>
      </c>
      <c r="E114" s="401">
        <v>1</v>
      </c>
      <c r="F114" s="402">
        <v>20000</v>
      </c>
      <c r="G114" s="402">
        <f t="shared" si="3"/>
        <v>20000</v>
      </c>
      <c r="H114" s="403"/>
    </row>
    <row r="115" spans="1:8" s="404" customFormat="1" ht="12.75">
      <c r="A115" s="449" t="s">
        <v>2112</v>
      </c>
      <c r="B115" s="450"/>
      <c r="C115" s="451"/>
      <c r="D115" s="405" t="s">
        <v>2049</v>
      </c>
      <c r="E115" s="401">
        <v>1</v>
      </c>
      <c r="F115" s="402">
        <v>35000</v>
      </c>
      <c r="G115" s="402">
        <f t="shared" si="3"/>
        <v>35000</v>
      </c>
      <c r="H115" s="403"/>
    </row>
    <row r="116" spans="1:8" s="404" customFormat="1" ht="12.75">
      <c r="A116" s="449" t="s">
        <v>2113</v>
      </c>
      <c r="B116" s="450"/>
      <c r="C116" s="451"/>
      <c r="D116" s="405" t="s">
        <v>2049</v>
      </c>
      <c r="E116" s="401">
        <v>1</v>
      </c>
      <c r="F116" s="402">
        <f>500000+200000</f>
        <v>700000</v>
      </c>
      <c r="G116" s="402">
        <f t="shared" si="3"/>
        <v>700000</v>
      </c>
      <c r="H116" s="403"/>
    </row>
    <row r="117" spans="1:8" s="404" customFormat="1" ht="12.75">
      <c r="A117" s="449" t="s">
        <v>2114</v>
      </c>
      <c r="B117" s="450"/>
      <c r="C117" s="451"/>
      <c r="D117" s="405" t="s">
        <v>2049</v>
      </c>
      <c r="E117" s="401">
        <v>1</v>
      </c>
      <c r="F117" s="402">
        <v>100000</v>
      </c>
      <c r="G117" s="402">
        <f t="shared" si="3"/>
        <v>100000</v>
      </c>
      <c r="H117" s="403"/>
    </row>
    <row r="118" spans="1:8" s="407" customFormat="1" ht="12.75">
      <c r="A118" s="449" t="s">
        <v>2115</v>
      </c>
      <c r="B118" s="450"/>
      <c r="C118" s="451"/>
      <c r="D118" s="405" t="s">
        <v>2049</v>
      </c>
      <c r="E118" s="401">
        <v>1</v>
      </c>
      <c r="F118" s="402">
        <v>100000</v>
      </c>
      <c r="G118" s="402">
        <f t="shared" si="3"/>
        <v>100000</v>
      </c>
      <c r="H118" s="406"/>
    </row>
    <row r="119" spans="1:8" s="407" customFormat="1" ht="12.75">
      <c r="A119" s="449" t="s">
        <v>2116</v>
      </c>
      <c r="B119" s="450"/>
      <c r="C119" s="451"/>
      <c r="D119" s="405" t="s">
        <v>2049</v>
      </c>
      <c r="E119" s="401">
        <v>1</v>
      </c>
      <c r="F119" s="402">
        <v>100000</v>
      </c>
      <c r="G119" s="402">
        <f t="shared" si="3"/>
        <v>100000</v>
      </c>
      <c r="H119" s="406"/>
    </row>
    <row r="120" spans="1:8" s="407" customFormat="1" ht="12.75">
      <c r="A120" s="449" t="s">
        <v>2117</v>
      </c>
      <c r="B120" s="450"/>
      <c r="C120" s="451"/>
      <c r="D120" s="405" t="s">
        <v>2049</v>
      </c>
      <c r="E120" s="401">
        <v>1</v>
      </c>
      <c r="F120" s="402">
        <v>50000</v>
      </c>
      <c r="G120" s="402">
        <f t="shared" si="3"/>
        <v>50000</v>
      </c>
      <c r="H120" s="406"/>
    </row>
    <row r="121" spans="1:8" s="407" customFormat="1" ht="12.75">
      <c r="A121" s="449" t="s">
        <v>2118</v>
      </c>
      <c r="B121" s="450"/>
      <c r="C121" s="451"/>
      <c r="D121" s="405" t="s">
        <v>2049</v>
      </c>
      <c r="E121" s="401">
        <v>1</v>
      </c>
      <c r="F121" s="402">
        <v>30000</v>
      </c>
      <c r="G121" s="402">
        <f t="shared" si="3"/>
        <v>30000</v>
      </c>
      <c r="H121" s="406"/>
    </row>
    <row r="122" spans="1:8" s="231" customFormat="1" ht="11.25">
      <c r="A122" s="446"/>
      <c r="B122" s="447"/>
      <c r="C122" s="448"/>
      <c r="D122" s="390"/>
      <c r="E122" s="388"/>
      <c r="F122" s="389"/>
      <c r="G122" s="389"/>
      <c r="H122" s="377"/>
    </row>
    <row r="123" spans="1:8" s="231" customFormat="1" ht="11.25">
      <c r="A123" s="441" t="s">
        <v>2059</v>
      </c>
      <c r="B123" s="441"/>
      <c r="C123" s="441"/>
      <c r="D123" s="391"/>
      <c r="E123" s="392"/>
      <c r="F123" s="393"/>
      <c r="G123" s="393">
        <f>SUM(G106:G122)</f>
        <v>2520000</v>
      </c>
      <c r="H123" s="377"/>
    </row>
    <row r="126" spans="1:8" s="231" customFormat="1" ht="11.25">
      <c r="A126" s="434" t="s">
        <v>2037</v>
      </c>
      <c r="B126" s="376" t="s">
        <v>2038</v>
      </c>
      <c r="C126" s="436" t="s">
        <v>2039</v>
      </c>
      <c r="D126" s="436"/>
      <c r="E126" s="436"/>
      <c r="F126" s="436"/>
      <c r="G126" s="436"/>
      <c r="H126" s="377"/>
    </row>
    <row r="127" spans="1:8" s="231" customFormat="1" ht="11.25">
      <c r="A127" s="435"/>
      <c r="B127" s="378">
        <v>2001</v>
      </c>
      <c r="C127" s="437" t="s">
        <v>2119</v>
      </c>
      <c r="D127" s="437"/>
      <c r="E127" s="437"/>
      <c r="F127" s="437"/>
      <c r="G127" s="437"/>
      <c r="H127" s="377"/>
    </row>
    <row r="128" spans="1:8" s="231" customFormat="1" ht="11.25">
      <c r="A128" s="379"/>
      <c r="B128" s="379"/>
      <c r="C128" s="380"/>
      <c r="D128" s="380"/>
      <c r="E128" s="381"/>
      <c r="F128" s="382"/>
      <c r="G128" s="382"/>
      <c r="H128" s="377"/>
    </row>
    <row r="129" spans="1:8" s="231" customFormat="1" ht="11.25">
      <c r="A129" s="383" t="s">
        <v>2041</v>
      </c>
      <c r="B129" s="384" t="s">
        <v>74</v>
      </c>
      <c r="C129" s="438" t="s">
        <v>2119</v>
      </c>
      <c r="D129" s="439"/>
      <c r="E129" s="439"/>
      <c r="F129" s="439"/>
      <c r="G129" s="440"/>
      <c r="H129" s="377"/>
    </row>
    <row r="130" spans="1:8" s="231" customFormat="1" ht="11.25">
      <c r="A130" s="425" t="s">
        <v>2043</v>
      </c>
      <c r="B130" s="425"/>
      <c r="C130" s="425"/>
      <c r="D130" s="385" t="s">
        <v>2044</v>
      </c>
      <c r="E130" s="386" t="s">
        <v>2045</v>
      </c>
      <c r="F130" s="387" t="s">
        <v>2046</v>
      </c>
      <c r="G130" s="387" t="s">
        <v>2047</v>
      </c>
      <c r="H130" s="377"/>
    </row>
    <row r="131" spans="1:8" s="404" customFormat="1" ht="11.25">
      <c r="A131" s="426" t="s">
        <v>2120</v>
      </c>
      <c r="B131" s="426"/>
      <c r="C131" s="426"/>
      <c r="D131" s="400" t="s">
        <v>2049</v>
      </c>
      <c r="E131" s="401">
        <v>1</v>
      </c>
      <c r="F131" s="402">
        <v>25000</v>
      </c>
      <c r="G131" s="402">
        <f>F131*E131</f>
        <v>25000</v>
      </c>
      <c r="H131" s="403"/>
    </row>
    <row r="132" spans="1:8" s="231" customFormat="1" ht="11.25">
      <c r="A132" s="446"/>
      <c r="B132" s="447"/>
      <c r="C132" s="448"/>
      <c r="D132" s="390"/>
      <c r="E132" s="388"/>
      <c r="F132" s="389"/>
      <c r="G132" s="389"/>
      <c r="H132" s="377"/>
    </row>
    <row r="133" spans="1:8" s="231" customFormat="1" ht="11.25">
      <c r="A133" s="441" t="s">
        <v>2059</v>
      </c>
      <c r="B133" s="441"/>
      <c r="C133" s="441"/>
      <c r="D133" s="391"/>
      <c r="E133" s="392"/>
      <c r="F133" s="393"/>
      <c r="G133" s="393">
        <f>SUM(G131:G132)</f>
        <v>25000</v>
      </c>
      <c r="H133" s="377"/>
    </row>
    <row r="136" spans="1:7" ht="11.25">
      <c r="A136" s="375" t="s">
        <v>2034</v>
      </c>
      <c r="B136" s="132" t="s">
        <v>2121</v>
      </c>
      <c r="C136" s="431" t="s">
        <v>2122</v>
      </c>
      <c r="D136" s="432"/>
      <c r="E136" s="432"/>
      <c r="F136" s="432"/>
      <c r="G136" s="433"/>
    </row>
    <row r="137" spans="3:7" ht="11.25">
      <c r="C137" s="372"/>
      <c r="D137" s="372"/>
      <c r="E137" s="373"/>
      <c r="F137" s="374"/>
      <c r="G137" s="374"/>
    </row>
    <row r="138" spans="1:8" s="231" customFormat="1" ht="11.25">
      <c r="A138" s="434" t="s">
        <v>2037</v>
      </c>
      <c r="B138" s="376" t="s">
        <v>2038</v>
      </c>
      <c r="C138" s="436" t="s">
        <v>2039</v>
      </c>
      <c r="D138" s="436"/>
      <c r="E138" s="436"/>
      <c r="F138" s="436"/>
      <c r="G138" s="436"/>
      <c r="H138" s="377"/>
    </row>
    <row r="139" spans="1:8" s="231" customFormat="1" ht="11.25">
      <c r="A139" s="435"/>
      <c r="B139" s="378">
        <v>1006</v>
      </c>
      <c r="C139" s="437" t="s">
        <v>2123</v>
      </c>
      <c r="D139" s="437"/>
      <c r="E139" s="437"/>
      <c r="F139" s="437"/>
      <c r="G139" s="437"/>
      <c r="H139" s="377"/>
    </row>
    <row r="140" spans="1:8" s="231" customFormat="1" ht="11.25">
      <c r="A140" s="379"/>
      <c r="B140" s="379"/>
      <c r="C140" s="380"/>
      <c r="D140" s="380"/>
      <c r="E140" s="381"/>
      <c r="F140" s="382"/>
      <c r="G140" s="382"/>
      <c r="H140" s="377"/>
    </row>
    <row r="141" spans="1:8" s="231" customFormat="1" ht="11.25">
      <c r="A141" s="383" t="s">
        <v>2041</v>
      </c>
      <c r="B141" s="384" t="s">
        <v>74</v>
      </c>
      <c r="C141" s="438" t="s">
        <v>2123</v>
      </c>
      <c r="D141" s="439"/>
      <c r="E141" s="439"/>
      <c r="F141" s="439"/>
      <c r="G141" s="440"/>
      <c r="H141" s="377"/>
    </row>
    <row r="142" spans="1:8" s="231" customFormat="1" ht="11.25">
      <c r="A142" s="425" t="s">
        <v>2043</v>
      </c>
      <c r="B142" s="425"/>
      <c r="C142" s="425"/>
      <c r="D142" s="385" t="s">
        <v>2044</v>
      </c>
      <c r="E142" s="386" t="s">
        <v>2045</v>
      </c>
      <c r="F142" s="387" t="s">
        <v>2046</v>
      </c>
      <c r="G142" s="387" t="s">
        <v>2047</v>
      </c>
      <c r="H142" s="377"/>
    </row>
    <row r="143" spans="1:8" s="404" customFormat="1" ht="22.5" customHeight="1">
      <c r="A143" s="426" t="s">
        <v>2124</v>
      </c>
      <c r="B143" s="426"/>
      <c r="C143" s="426"/>
      <c r="D143" s="400" t="s">
        <v>2049</v>
      </c>
      <c r="E143" s="401">
        <v>1</v>
      </c>
      <c r="F143" s="402">
        <v>20000</v>
      </c>
      <c r="G143" s="402">
        <f>F143*E143</f>
        <v>20000</v>
      </c>
      <c r="H143" s="403"/>
    </row>
    <row r="144" spans="1:8" s="231" customFormat="1" ht="11.25">
      <c r="A144" s="446"/>
      <c r="B144" s="447"/>
      <c r="C144" s="448"/>
      <c r="D144" s="390"/>
      <c r="E144" s="388"/>
      <c r="F144" s="389"/>
      <c r="G144" s="389">
        <f>F144*E144</f>
        <v>0</v>
      </c>
      <c r="H144" s="377"/>
    </row>
    <row r="145" spans="1:8" s="231" customFormat="1" ht="11.25">
      <c r="A145" s="441" t="s">
        <v>2059</v>
      </c>
      <c r="B145" s="441"/>
      <c r="C145" s="441"/>
      <c r="D145" s="391"/>
      <c r="E145" s="392"/>
      <c r="F145" s="393"/>
      <c r="G145" s="393">
        <f>SUM(G143:G143)</f>
        <v>20000</v>
      </c>
      <c r="H145" s="377"/>
    </row>
    <row r="148" spans="1:7" ht="11.25">
      <c r="A148" s="375" t="s">
        <v>2034</v>
      </c>
      <c r="B148" s="132" t="s">
        <v>2125</v>
      </c>
      <c r="C148" s="431" t="s">
        <v>2126</v>
      </c>
      <c r="D148" s="432"/>
      <c r="E148" s="432"/>
      <c r="F148" s="432"/>
      <c r="G148" s="433"/>
    </row>
    <row r="149" spans="3:7" ht="11.25">
      <c r="C149" s="372"/>
      <c r="D149" s="372"/>
      <c r="E149" s="373"/>
      <c r="F149" s="374"/>
      <c r="G149" s="374"/>
    </row>
    <row r="150" spans="1:8" s="231" customFormat="1" ht="11.25">
      <c r="A150" s="434" t="s">
        <v>2037</v>
      </c>
      <c r="B150" s="376" t="s">
        <v>2038</v>
      </c>
      <c r="C150" s="436" t="s">
        <v>2039</v>
      </c>
      <c r="D150" s="436"/>
      <c r="E150" s="436"/>
      <c r="F150" s="436"/>
      <c r="G150" s="436"/>
      <c r="H150" s="377"/>
    </row>
    <row r="151" spans="1:8" s="231" customFormat="1" ht="11.25">
      <c r="A151" s="435"/>
      <c r="B151" s="378">
        <v>2122</v>
      </c>
      <c r="C151" s="437" t="s">
        <v>2127</v>
      </c>
      <c r="D151" s="437"/>
      <c r="E151" s="437"/>
      <c r="F151" s="437"/>
      <c r="G151" s="437"/>
      <c r="H151" s="377"/>
    </row>
    <row r="152" spans="1:8" s="231" customFormat="1" ht="11.25">
      <c r="A152" s="379"/>
      <c r="B152" s="379"/>
      <c r="C152" s="380"/>
      <c r="D152" s="380"/>
      <c r="E152" s="381"/>
      <c r="F152" s="382"/>
      <c r="G152" s="382"/>
      <c r="H152" s="377"/>
    </row>
    <row r="153" spans="1:8" s="231" customFormat="1" ht="11.25">
      <c r="A153" s="383" t="s">
        <v>2041</v>
      </c>
      <c r="B153" s="384" t="s">
        <v>74</v>
      </c>
      <c r="C153" s="438" t="s">
        <v>2127</v>
      </c>
      <c r="D153" s="439"/>
      <c r="E153" s="439"/>
      <c r="F153" s="439"/>
      <c r="G153" s="440"/>
      <c r="H153" s="377"/>
    </row>
    <row r="154" spans="1:8" s="231" customFormat="1" ht="11.25">
      <c r="A154" s="425" t="s">
        <v>2043</v>
      </c>
      <c r="B154" s="425"/>
      <c r="C154" s="425"/>
      <c r="D154" s="385" t="s">
        <v>2044</v>
      </c>
      <c r="E154" s="386" t="s">
        <v>2045</v>
      </c>
      <c r="F154" s="387" t="s">
        <v>2046</v>
      </c>
      <c r="G154" s="387" t="s">
        <v>2047</v>
      </c>
      <c r="H154" s="377"/>
    </row>
    <row r="155" spans="1:8" s="404" customFormat="1" ht="11.25">
      <c r="A155" s="426" t="s">
        <v>2128</v>
      </c>
      <c r="B155" s="426"/>
      <c r="C155" s="426"/>
      <c r="D155" s="400" t="s">
        <v>2049</v>
      </c>
      <c r="E155" s="401">
        <v>1</v>
      </c>
      <c r="F155" s="402">
        <v>80000</v>
      </c>
      <c r="G155" s="402">
        <f>F155*E155</f>
        <v>80000</v>
      </c>
      <c r="H155" s="403"/>
    </row>
    <row r="156" spans="1:8" s="231" customFormat="1" ht="11.25">
      <c r="A156" s="446"/>
      <c r="B156" s="447"/>
      <c r="C156" s="448"/>
      <c r="D156" s="390"/>
      <c r="E156" s="388"/>
      <c r="F156" s="389"/>
      <c r="G156" s="389">
        <f>F156*E156</f>
        <v>0</v>
      </c>
      <c r="H156" s="377"/>
    </row>
    <row r="157" spans="1:8" s="231" customFormat="1" ht="11.25">
      <c r="A157" s="441" t="s">
        <v>2059</v>
      </c>
      <c r="B157" s="441"/>
      <c r="C157" s="441"/>
      <c r="D157" s="391"/>
      <c r="E157" s="392"/>
      <c r="F157" s="393"/>
      <c r="G157" s="393">
        <f>SUM(G155:G155)</f>
        <v>80000</v>
      </c>
      <c r="H157" s="377"/>
    </row>
    <row r="160" spans="1:7" ht="11.25">
      <c r="A160" s="375" t="s">
        <v>2034</v>
      </c>
      <c r="B160" s="132" t="s">
        <v>2129</v>
      </c>
      <c r="C160" s="431" t="s">
        <v>2130</v>
      </c>
      <c r="D160" s="432"/>
      <c r="E160" s="432"/>
      <c r="F160" s="432"/>
      <c r="G160" s="433"/>
    </row>
    <row r="162" spans="1:8" s="231" customFormat="1" ht="11.25">
      <c r="A162" s="434" t="s">
        <v>2037</v>
      </c>
      <c r="B162" s="376" t="s">
        <v>2038</v>
      </c>
      <c r="C162" s="436" t="s">
        <v>2039</v>
      </c>
      <c r="D162" s="436"/>
      <c r="E162" s="436"/>
      <c r="F162" s="436"/>
      <c r="G162" s="436"/>
      <c r="H162" s="377"/>
    </row>
    <row r="163" spans="1:8" s="231" customFormat="1" ht="11.25">
      <c r="A163" s="435"/>
      <c r="B163" s="378">
        <v>2005</v>
      </c>
      <c r="C163" s="437" t="s">
        <v>2131</v>
      </c>
      <c r="D163" s="437"/>
      <c r="E163" s="437"/>
      <c r="F163" s="437"/>
      <c r="G163" s="437"/>
      <c r="H163" s="377"/>
    </row>
    <row r="164" spans="1:8" s="231" customFormat="1" ht="11.25">
      <c r="A164" s="379"/>
      <c r="B164" s="379"/>
      <c r="C164" s="380"/>
      <c r="D164" s="380"/>
      <c r="E164" s="381"/>
      <c r="F164" s="382"/>
      <c r="G164" s="382"/>
      <c r="H164" s="377"/>
    </row>
    <row r="165" spans="1:8" s="231" customFormat="1" ht="11.25">
      <c r="A165" s="383" t="s">
        <v>2041</v>
      </c>
      <c r="B165" s="384" t="s">
        <v>74</v>
      </c>
      <c r="C165" s="438" t="s">
        <v>2131</v>
      </c>
      <c r="D165" s="439"/>
      <c r="E165" s="439"/>
      <c r="F165" s="439"/>
      <c r="G165" s="440"/>
      <c r="H165" s="377"/>
    </row>
    <row r="166" spans="1:8" s="231" customFormat="1" ht="11.25">
      <c r="A166" s="425" t="s">
        <v>2043</v>
      </c>
      <c r="B166" s="425"/>
      <c r="C166" s="425"/>
      <c r="D166" s="385" t="s">
        <v>2044</v>
      </c>
      <c r="E166" s="386" t="s">
        <v>2045</v>
      </c>
      <c r="F166" s="387" t="s">
        <v>2046</v>
      </c>
      <c r="G166" s="387" t="s">
        <v>2047</v>
      </c>
      <c r="H166" s="377"/>
    </row>
    <row r="167" spans="1:8" s="404" customFormat="1" ht="11.25">
      <c r="A167" s="426" t="s">
        <v>2132</v>
      </c>
      <c r="B167" s="426"/>
      <c r="C167" s="426"/>
      <c r="D167" s="400" t="s">
        <v>2049</v>
      </c>
      <c r="E167" s="401">
        <v>1</v>
      </c>
      <c r="F167" s="402">
        <v>20000</v>
      </c>
      <c r="G167" s="402">
        <f>F167*E167</f>
        <v>20000</v>
      </c>
      <c r="H167" s="403"/>
    </row>
    <row r="168" spans="1:8" s="404" customFormat="1" ht="12.75">
      <c r="A168" s="449" t="s">
        <v>2133</v>
      </c>
      <c r="B168" s="450"/>
      <c r="C168" s="451"/>
      <c r="D168" s="405" t="s">
        <v>2049</v>
      </c>
      <c r="E168" s="401">
        <v>1</v>
      </c>
      <c r="F168" s="402">
        <v>50000</v>
      </c>
      <c r="G168" s="402">
        <f>F168*E168</f>
        <v>50000</v>
      </c>
      <c r="H168" s="403"/>
    </row>
    <row r="169" spans="1:8" s="231" customFormat="1" ht="11.25">
      <c r="A169" s="446"/>
      <c r="B169" s="447"/>
      <c r="C169" s="448"/>
      <c r="D169" s="390"/>
      <c r="E169" s="388"/>
      <c r="F169" s="389"/>
      <c r="G169" s="389"/>
      <c r="H169" s="377"/>
    </row>
    <row r="170" spans="1:8" s="231" customFormat="1" ht="11.25">
      <c r="A170" s="441" t="s">
        <v>2059</v>
      </c>
      <c r="B170" s="441"/>
      <c r="C170" s="441"/>
      <c r="D170" s="391"/>
      <c r="E170" s="392"/>
      <c r="F170" s="393"/>
      <c r="G170" s="393">
        <f>SUM(G167:G169)</f>
        <v>70000</v>
      </c>
      <c r="H170" s="377"/>
    </row>
    <row r="174" spans="1:7" ht="11.25">
      <c r="A174" s="375" t="s">
        <v>2034</v>
      </c>
      <c r="B174" s="132" t="s">
        <v>2134</v>
      </c>
      <c r="C174" s="431" t="s">
        <v>2135</v>
      </c>
      <c r="D174" s="432"/>
      <c r="E174" s="432"/>
      <c r="F174" s="432"/>
      <c r="G174" s="433"/>
    </row>
    <row r="176" spans="1:8" s="231" customFormat="1" ht="11.25" customHeight="1">
      <c r="A176" s="434" t="s">
        <v>2037</v>
      </c>
      <c r="B176" s="376" t="s">
        <v>2038</v>
      </c>
      <c r="C176" s="452" t="s">
        <v>2039</v>
      </c>
      <c r="D176" s="453"/>
      <c r="E176" s="453"/>
      <c r="F176" s="453"/>
      <c r="G176" s="454"/>
      <c r="H176" s="377"/>
    </row>
    <row r="177" spans="1:8" s="231" customFormat="1" ht="11.25">
      <c r="A177" s="435"/>
      <c r="B177" s="378" t="s">
        <v>2136</v>
      </c>
      <c r="C177" s="455" t="s">
        <v>2137</v>
      </c>
      <c r="D177" s="456"/>
      <c r="E177" s="456"/>
      <c r="F177" s="456"/>
      <c r="G177" s="457"/>
      <c r="H177" s="377"/>
    </row>
    <row r="178" spans="1:8" s="231" customFormat="1" ht="11.25">
      <c r="A178" s="379"/>
      <c r="B178" s="379"/>
      <c r="C178" s="380"/>
      <c r="D178" s="380"/>
      <c r="E178" s="381"/>
      <c r="F178" s="382"/>
      <c r="G178" s="382"/>
      <c r="H178" s="377"/>
    </row>
    <row r="179" spans="1:8" s="231" customFormat="1" ht="11.25">
      <c r="A179" s="383" t="s">
        <v>2041</v>
      </c>
      <c r="B179" s="384" t="s">
        <v>74</v>
      </c>
      <c r="C179" s="438" t="s">
        <v>2137</v>
      </c>
      <c r="D179" s="439"/>
      <c r="E179" s="439"/>
      <c r="F179" s="439"/>
      <c r="G179" s="440"/>
      <c r="H179" s="377"/>
    </row>
    <row r="180" spans="1:8" s="231" customFormat="1" ht="11.25" customHeight="1">
      <c r="A180" s="458" t="s">
        <v>2043</v>
      </c>
      <c r="B180" s="459"/>
      <c r="C180" s="460"/>
      <c r="D180" s="385" t="s">
        <v>2044</v>
      </c>
      <c r="E180" s="386" t="s">
        <v>2045</v>
      </c>
      <c r="F180" s="387" t="s">
        <v>2046</v>
      </c>
      <c r="G180" s="387" t="s">
        <v>2047</v>
      </c>
      <c r="H180" s="377"/>
    </row>
    <row r="181" spans="1:8" s="404" customFormat="1" ht="11.25" customHeight="1">
      <c r="A181" s="427" t="s">
        <v>2137</v>
      </c>
      <c r="B181" s="428"/>
      <c r="C181" s="429"/>
      <c r="D181" s="400" t="s">
        <v>2049</v>
      </c>
      <c r="E181" s="401">
        <v>1</v>
      </c>
      <c r="F181" s="402">
        <v>294500</v>
      </c>
      <c r="G181" s="402">
        <f>F181*E181</f>
        <v>294500</v>
      </c>
      <c r="H181" s="403"/>
    </row>
    <row r="182" spans="1:8" s="231" customFormat="1" ht="11.25">
      <c r="A182" s="446"/>
      <c r="B182" s="447"/>
      <c r="C182" s="448"/>
      <c r="D182" s="390"/>
      <c r="E182" s="388"/>
      <c r="F182" s="389"/>
      <c r="G182" s="389"/>
      <c r="H182" s="377"/>
    </row>
    <row r="183" spans="1:8" s="231" customFormat="1" ht="11.25">
      <c r="A183" s="461" t="s">
        <v>2059</v>
      </c>
      <c r="B183" s="462"/>
      <c r="C183" s="463"/>
      <c r="D183" s="391"/>
      <c r="E183" s="392"/>
      <c r="F183" s="393"/>
      <c r="G183" s="393">
        <f>SUM(G181:G182)</f>
        <v>294500</v>
      </c>
      <c r="H183" s="377"/>
    </row>
    <row r="186" spans="1:8" s="231" customFormat="1" ht="11.25">
      <c r="A186" s="434" t="s">
        <v>2037</v>
      </c>
      <c r="B186" s="376" t="s">
        <v>2038</v>
      </c>
      <c r="C186" s="436" t="s">
        <v>2039</v>
      </c>
      <c r="D186" s="436"/>
      <c r="E186" s="436"/>
      <c r="F186" s="436"/>
      <c r="G186" s="436"/>
      <c r="H186" s="377"/>
    </row>
    <row r="187" spans="1:8" s="231" customFormat="1" ht="11.25">
      <c r="A187" s="435"/>
      <c r="B187" s="378">
        <v>2066</v>
      </c>
      <c r="C187" s="437" t="s">
        <v>2138</v>
      </c>
      <c r="D187" s="437"/>
      <c r="E187" s="437"/>
      <c r="F187" s="437"/>
      <c r="G187" s="437"/>
      <c r="H187" s="377"/>
    </row>
    <row r="188" spans="1:8" s="231" customFormat="1" ht="11.25">
      <c r="A188" s="379"/>
      <c r="B188" s="379"/>
      <c r="C188" s="380"/>
      <c r="D188" s="380"/>
      <c r="E188" s="381"/>
      <c r="F188" s="382"/>
      <c r="G188" s="382"/>
      <c r="H188" s="377"/>
    </row>
    <row r="189" spans="1:8" s="231" customFormat="1" ht="11.25">
      <c r="A189" s="383" t="s">
        <v>2041</v>
      </c>
      <c r="B189" s="384" t="s">
        <v>74</v>
      </c>
      <c r="C189" s="438" t="s">
        <v>2139</v>
      </c>
      <c r="D189" s="439"/>
      <c r="E189" s="439"/>
      <c r="F189" s="439"/>
      <c r="G189" s="440"/>
      <c r="H189" s="377"/>
    </row>
    <row r="190" spans="1:8" s="231" customFormat="1" ht="11.25">
      <c r="A190" s="425" t="s">
        <v>2043</v>
      </c>
      <c r="B190" s="425"/>
      <c r="C190" s="425"/>
      <c r="D190" s="385" t="s">
        <v>2044</v>
      </c>
      <c r="E190" s="386" t="s">
        <v>2045</v>
      </c>
      <c r="F190" s="387" t="s">
        <v>2046</v>
      </c>
      <c r="G190" s="387" t="s">
        <v>2047</v>
      </c>
      <c r="H190" s="377"/>
    </row>
    <row r="191" spans="1:8" s="404" customFormat="1" ht="11.25">
      <c r="A191" s="426" t="s">
        <v>2140</v>
      </c>
      <c r="B191" s="426"/>
      <c r="C191" s="426"/>
      <c r="D191" s="400" t="s">
        <v>2049</v>
      </c>
      <c r="E191" s="401">
        <v>1</v>
      </c>
      <c r="F191" s="402">
        <v>30000</v>
      </c>
      <c r="G191" s="402">
        <f>F191*E191</f>
        <v>30000</v>
      </c>
      <c r="H191" s="403"/>
    </row>
    <row r="192" spans="1:8" s="404" customFormat="1" ht="11.25">
      <c r="A192" s="427" t="s">
        <v>2141</v>
      </c>
      <c r="B192" s="428"/>
      <c r="C192" s="429"/>
      <c r="D192" s="400" t="s">
        <v>2049</v>
      </c>
      <c r="E192" s="401">
        <v>1</v>
      </c>
      <c r="F192" s="402">
        <v>60000</v>
      </c>
      <c r="G192" s="402">
        <f>F192*E192</f>
        <v>60000</v>
      </c>
      <c r="H192" s="403"/>
    </row>
    <row r="193" spans="1:8" s="231" customFormat="1" ht="11.25">
      <c r="A193" s="446"/>
      <c r="B193" s="447"/>
      <c r="C193" s="448"/>
      <c r="D193" s="390"/>
      <c r="E193" s="388"/>
      <c r="F193" s="389"/>
      <c r="G193" s="389"/>
      <c r="H193" s="377"/>
    </row>
    <row r="194" spans="1:8" s="231" customFormat="1" ht="11.25">
      <c r="A194" s="441" t="s">
        <v>2059</v>
      </c>
      <c r="B194" s="441"/>
      <c r="C194" s="441"/>
      <c r="D194" s="391"/>
      <c r="E194" s="392"/>
      <c r="F194" s="393"/>
      <c r="G194" s="393">
        <f>SUM(G191:G193)</f>
        <v>90000</v>
      </c>
      <c r="H194" s="377"/>
    </row>
    <row r="197" spans="1:7" ht="11.25">
      <c r="A197" s="375" t="s">
        <v>2034</v>
      </c>
      <c r="B197" s="132" t="s">
        <v>2142</v>
      </c>
      <c r="C197" s="431" t="s">
        <v>2143</v>
      </c>
      <c r="D197" s="432"/>
      <c r="E197" s="432"/>
      <c r="F197" s="432"/>
      <c r="G197" s="433"/>
    </row>
    <row r="199" spans="1:8" s="231" customFormat="1" ht="11.25">
      <c r="A199" s="434" t="s">
        <v>2037</v>
      </c>
      <c r="B199" s="376" t="s">
        <v>2038</v>
      </c>
      <c r="C199" s="436" t="s">
        <v>2039</v>
      </c>
      <c r="D199" s="436"/>
      <c r="E199" s="436"/>
      <c r="F199" s="436"/>
      <c r="G199" s="436"/>
      <c r="H199" s="377"/>
    </row>
    <row r="200" spans="1:8" s="231" customFormat="1" ht="11.25">
      <c r="A200" s="435"/>
      <c r="B200" s="378">
        <v>2094</v>
      </c>
      <c r="C200" s="437" t="s">
        <v>2144</v>
      </c>
      <c r="D200" s="437"/>
      <c r="E200" s="437"/>
      <c r="F200" s="437"/>
      <c r="G200" s="437"/>
      <c r="H200" s="377"/>
    </row>
    <row r="201" spans="1:8" s="231" customFormat="1" ht="11.25">
      <c r="A201" s="379"/>
      <c r="B201" s="379"/>
      <c r="C201" s="380"/>
      <c r="D201" s="380"/>
      <c r="E201" s="381"/>
      <c r="F201" s="382"/>
      <c r="G201" s="382"/>
      <c r="H201" s="377"/>
    </row>
    <row r="202" spans="1:8" s="231" customFormat="1" ht="11.25">
      <c r="A202" s="383" t="s">
        <v>2041</v>
      </c>
      <c r="B202" s="384" t="s">
        <v>74</v>
      </c>
      <c r="C202" s="438" t="s">
        <v>2144</v>
      </c>
      <c r="D202" s="439"/>
      <c r="E202" s="439"/>
      <c r="F202" s="439"/>
      <c r="G202" s="440"/>
      <c r="H202" s="377"/>
    </row>
    <row r="203" spans="1:8" s="231" customFormat="1" ht="11.25">
      <c r="A203" s="425" t="s">
        <v>2043</v>
      </c>
      <c r="B203" s="425"/>
      <c r="C203" s="425"/>
      <c r="D203" s="385" t="s">
        <v>2044</v>
      </c>
      <c r="E203" s="386" t="s">
        <v>2045</v>
      </c>
      <c r="F203" s="387" t="s">
        <v>2046</v>
      </c>
      <c r="G203" s="387" t="s">
        <v>2047</v>
      </c>
      <c r="H203" s="377"/>
    </row>
    <row r="204" spans="1:8" s="404" customFormat="1" ht="11.25">
      <c r="A204" s="426" t="s">
        <v>2145</v>
      </c>
      <c r="B204" s="426"/>
      <c r="C204" s="426"/>
      <c r="D204" s="400" t="s">
        <v>2049</v>
      </c>
      <c r="E204" s="401">
        <v>1</v>
      </c>
      <c r="F204" s="402">
        <v>70000</v>
      </c>
      <c r="G204" s="402">
        <f>F204*E204</f>
        <v>70000</v>
      </c>
      <c r="H204" s="403"/>
    </row>
    <row r="205" spans="1:8" s="231" customFormat="1" ht="11.25">
      <c r="A205" s="446"/>
      <c r="B205" s="447"/>
      <c r="C205" s="448"/>
      <c r="D205" s="390"/>
      <c r="E205" s="388"/>
      <c r="F205" s="389"/>
      <c r="G205" s="389"/>
      <c r="H205" s="377"/>
    </row>
    <row r="206" spans="1:8" s="231" customFormat="1" ht="11.25">
      <c r="A206" s="441" t="s">
        <v>2059</v>
      </c>
      <c r="B206" s="441"/>
      <c r="C206" s="441"/>
      <c r="D206" s="391"/>
      <c r="E206" s="392"/>
      <c r="F206" s="393"/>
      <c r="G206" s="393">
        <f>SUM(G204:G205)</f>
        <v>70000</v>
      </c>
      <c r="H206" s="377"/>
    </row>
    <row r="209" spans="1:7" ht="11.25">
      <c r="A209" s="375" t="s">
        <v>2034</v>
      </c>
      <c r="B209" s="132" t="s">
        <v>2146</v>
      </c>
      <c r="C209" s="431" t="s">
        <v>2147</v>
      </c>
      <c r="D209" s="432"/>
      <c r="E209" s="432"/>
      <c r="F209" s="432"/>
      <c r="G209" s="433"/>
    </row>
    <row r="211" spans="1:8" s="231" customFormat="1" ht="11.25">
      <c r="A211" s="434" t="s">
        <v>2037</v>
      </c>
      <c r="B211" s="376" t="s">
        <v>2038</v>
      </c>
      <c r="C211" s="436" t="s">
        <v>2039</v>
      </c>
      <c r="D211" s="436"/>
      <c r="E211" s="436"/>
      <c r="F211" s="436"/>
      <c r="G211" s="436"/>
      <c r="H211" s="377"/>
    </row>
    <row r="212" spans="1:8" s="231" customFormat="1" ht="11.25">
      <c r="A212" s="435"/>
      <c r="B212" s="378">
        <v>2079</v>
      </c>
      <c r="C212" s="437" t="s">
        <v>2148</v>
      </c>
      <c r="D212" s="437"/>
      <c r="E212" s="437"/>
      <c r="F212" s="437"/>
      <c r="G212" s="437"/>
      <c r="H212" s="377"/>
    </row>
    <row r="213" spans="1:8" s="231" customFormat="1" ht="11.25">
      <c r="A213" s="379"/>
      <c r="B213" s="379"/>
      <c r="C213" s="380"/>
      <c r="D213" s="380"/>
      <c r="E213" s="381"/>
      <c r="F213" s="382"/>
      <c r="G213" s="382"/>
      <c r="H213" s="377"/>
    </row>
    <row r="214" spans="1:8" s="231" customFormat="1" ht="11.25">
      <c r="A214" s="383" t="s">
        <v>2041</v>
      </c>
      <c r="B214" s="384" t="s">
        <v>74</v>
      </c>
      <c r="C214" s="438" t="s">
        <v>2148</v>
      </c>
      <c r="D214" s="439"/>
      <c r="E214" s="439"/>
      <c r="F214" s="439"/>
      <c r="G214" s="440"/>
      <c r="H214" s="377"/>
    </row>
    <row r="215" spans="1:8" s="231" customFormat="1" ht="11.25">
      <c r="A215" s="425" t="s">
        <v>2043</v>
      </c>
      <c r="B215" s="425"/>
      <c r="C215" s="425"/>
      <c r="D215" s="385" t="s">
        <v>2044</v>
      </c>
      <c r="E215" s="386" t="s">
        <v>2045</v>
      </c>
      <c r="F215" s="387" t="s">
        <v>2046</v>
      </c>
      <c r="G215" s="387" t="s">
        <v>2047</v>
      </c>
      <c r="H215" s="377"/>
    </row>
    <row r="216" spans="1:8" s="404" customFormat="1" ht="11.25">
      <c r="A216" s="426" t="s">
        <v>2149</v>
      </c>
      <c r="B216" s="426"/>
      <c r="C216" s="426"/>
      <c r="D216" s="400" t="s">
        <v>2049</v>
      </c>
      <c r="E216" s="401">
        <v>1</v>
      </c>
      <c r="F216" s="402">
        <v>15000</v>
      </c>
      <c r="G216" s="402">
        <f>F216*E216</f>
        <v>15000</v>
      </c>
      <c r="H216" s="403"/>
    </row>
    <row r="217" spans="1:8" s="231" customFormat="1" ht="11.25">
      <c r="A217" s="446"/>
      <c r="B217" s="447"/>
      <c r="C217" s="448"/>
      <c r="D217" s="390"/>
      <c r="E217" s="388"/>
      <c r="F217" s="389"/>
      <c r="G217" s="389"/>
      <c r="H217" s="377"/>
    </row>
    <row r="218" spans="1:8" s="231" customFormat="1" ht="11.25">
      <c r="A218" s="441" t="s">
        <v>2059</v>
      </c>
      <c r="B218" s="441"/>
      <c r="C218" s="441"/>
      <c r="D218" s="391"/>
      <c r="E218" s="392"/>
      <c r="F218" s="393"/>
      <c r="G218" s="393">
        <f>SUM(G216:G217)</f>
        <v>15000</v>
      </c>
      <c r="H218" s="377"/>
    </row>
    <row r="221" spans="1:7" ht="11.25">
      <c r="A221" s="375" t="s">
        <v>2034</v>
      </c>
      <c r="B221" s="132" t="s">
        <v>2150</v>
      </c>
      <c r="C221" s="431" t="s">
        <v>2151</v>
      </c>
      <c r="D221" s="432"/>
      <c r="E221" s="432"/>
      <c r="F221" s="432"/>
      <c r="G221" s="433"/>
    </row>
    <row r="223" spans="1:8" s="231" customFormat="1" ht="11.25">
      <c r="A223" s="434" t="s">
        <v>2037</v>
      </c>
      <c r="B223" s="376" t="s">
        <v>2038</v>
      </c>
      <c r="C223" s="436" t="s">
        <v>2039</v>
      </c>
      <c r="D223" s="436"/>
      <c r="E223" s="436"/>
      <c r="F223" s="436"/>
      <c r="G223" s="436"/>
      <c r="H223" s="377"/>
    </row>
    <row r="224" spans="1:8" s="231" customFormat="1" ht="11.25">
      <c r="A224" s="435"/>
      <c r="B224" s="378" t="s">
        <v>2152</v>
      </c>
      <c r="C224" s="437" t="s">
        <v>2153</v>
      </c>
      <c r="D224" s="437"/>
      <c r="E224" s="437"/>
      <c r="F224" s="437"/>
      <c r="G224" s="437"/>
      <c r="H224" s="377"/>
    </row>
    <row r="225" spans="1:8" s="231" customFormat="1" ht="11.25">
      <c r="A225" s="379"/>
      <c r="B225" s="379"/>
      <c r="C225" s="380"/>
      <c r="D225" s="380"/>
      <c r="E225" s="381"/>
      <c r="F225" s="382"/>
      <c r="G225" s="382"/>
      <c r="H225" s="377"/>
    </row>
    <row r="226" spans="1:8" s="231" customFormat="1" ht="11.25">
      <c r="A226" s="383" t="s">
        <v>2041</v>
      </c>
      <c r="B226" s="384" t="s">
        <v>74</v>
      </c>
      <c r="C226" s="438" t="s">
        <v>2153</v>
      </c>
      <c r="D226" s="439"/>
      <c r="E226" s="439"/>
      <c r="F226" s="439"/>
      <c r="G226" s="440"/>
      <c r="H226" s="377"/>
    </row>
    <row r="227" spans="1:8" s="231" customFormat="1" ht="11.25">
      <c r="A227" s="425" t="s">
        <v>2043</v>
      </c>
      <c r="B227" s="425"/>
      <c r="C227" s="425"/>
      <c r="D227" s="385" t="s">
        <v>2044</v>
      </c>
      <c r="E227" s="386" t="s">
        <v>2045</v>
      </c>
      <c r="F227" s="387" t="s">
        <v>2046</v>
      </c>
      <c r="G227" s="387" t="s">
        <v>2047</v>
      </c>
      <c r="H227" s="377"/>
    </row>
    <row r="228" spans="1:8" s="404" customFormat="1" ht="11.25" customHeight="1">
      <c r="A228" s="464" t="s">
        <v>2153</v>
      </c>
      <c r="B228" s="465"/>
      <c r="C228" s="466"/>
      <c r="D228" s="400" t="s">
        <v>2049</v>
      </c>
      <c r="E228" s="401">
        <v>1</v>
      </c>
      <c r="F228" s="402">
        <v>20000</v>
      </c>
      <c r="G228" s="402">
        <f>F228*E228</f>
        <v>20000</v>
      </c>
      <c r="H228" s="403"/>
    </row>
    <row r="229" spans="1:8" s="231" customFormat="1" ht="11.25">
      <c r="A229" s="476"/>
      <c r="B229" s="471"/>
      <c r="C229" s="472"/>
      <c r="D229" s="390"/>
      <c r="E229" s="388"/>
      <c r="F229" s="389"/>
      <c r="G229" s="389"/>
      <c r="H229" s="377"/>
    </row>
    <row r="230" spans="1:8" s="231" customFormat="1" ht="11.25">
      <c r="A230" s="441" t="s">
        <v>2059</v>
      </c>
      <c r="B230" s="441"/>
      <c r="C230" s="441"/>
      <c r="D230" s="391"/>
      <c r="E230" s="392"/>
      <c r="F230" s="393"/>
      <c r="G230" s="393">
        <f>SUM(G228:G229)</f>
        <v>20000</v>
      </c>
      <c r="H230" s="377"/>
    </row>
    <row r="233" spans="1:8" s="231" customFormat="1" ht="11.25">
      <c r="A233" s="475" t="s">
        <v>2037</v>
      </c>
      <c r="B233" s="376" t="s">
        <v>2038</v>
      </c>
      <c r="C233" s="436" t="s">
        <v>2039</v>
      </c>
      <c r="D233" s="436"/>
      <c r="E233" s="436"/>
      <c r="F233" s="436"/>
      <c r="G233" s="436"/>
      <c r="H233" s="377"/>
    </row>
    <row r="234" spans="1:8" s="231" customFormat="1" ht="11.25">
      <c r="A234" s="435"/>
      <c r="B234" s="378">
        <v>2130</v>
      </c>
      <c r="C234" s="437" t="s">
        <v>2154</v>
      </c>
      <c r="D234" s="437"/>
      <c r="E234" s="437"/>
      <c r="F234" s="437"/>
      <c r="G234" s="437"/>
      <c r="H234" s="377"/>
    </row>
    <row r="235" spans="1:8" s="231" customFormat="1" ht="11.25">
      <c r="A235" s="379"/>
      <c r="B235" s="379"/>
      <c r="C235" s="380"/>
      <c r="D235" s="380"/>
      <c r="E235" s="381"/>
      <c r="F235" s="382"/>
      <c r="G235" s="382"/>
      <c r="H235" s="377"/>
    </row>
    <row r="236" spans="1:8" s="231" customFormat="1" ht="11.25">
      <c r="A236" s="383" t="s">
        <v>2041</v>
      </c>
      <c r="B236" s="384" t="s">
        <v>74</v>
      </c>
      <c r="C236" s="438" t="s">
        <v>2154</v>
      </c>
      <c r="D236" s="477"/>
      <c r="E236" s="477"/>
      <c r="F236" s="477"/>
      <c r="G236" s="478"/>
      <c r="H236" s="377"/>
    </row>
    <row r="237" spans="1:8" s="231" customFormat="1" ht="11.25">
      <c r="A237" s="425" t="s">
        <v>2043</v>
      </c>
      <c r="B237" s="425"/>
      <c r="C237" s="425"/>
      <c r="D237" s="385" t="s">
        <v>2044</v>
      </c>
      <c r="E237" s="394" t="s">
        <v>2045</v>
      </c>
      <c r="F237" s="387" t="s">
        <v>2046</v>
      </c>
      <c r="G237" s="387" t="s">
        <v>2047</v>
      </c>
      <c r="H237" s="377"/>
    </row>
    <row r="238" spans="1:8" s="404" customFormat="1" ht="11.25" customHeight="1">
      <c r="A238" s="467" t="s">
        <v>2155</v>
      </c>
      <c r="B238" s="465"/>
      <c r="C238" s="466"/>
      <c r="D238" s="400" t="s">
        <v>2049</v>
      </c>
      <c r="E238" s="401">
        <v>1</v>
      </c>
      <c r="F238" s="402">
        <v>50000</v>
      </c>
      <c r="G238" s="402">
        <f>F238*E238</f>
        <v>50000</v>
      </c>
      <c r="H238" s="403"/>
    </row>
    <row r="239" spans="1:8" s="404" customFormat="1" ht="12.75" customHeight="1">
      <c r="A239" s="468"/>
      <c r="B239" s="469"/>
      <c r="C239" s="470"/>
      <c r="D239" s="405"/>
      <c r="E239" s="401"/>
      <c r="F239" s="402"/>
      <c r="G239" s="402">
        <f>F239*E239</f>
        <v>0</v>
      </c>
      <c r="H239" s="403"/>
    </row>
    <row r="240" spans="1:8" s="231" customFormat="1" ht="11.25">
      <c r="A240" s="446"/>
      <c r="B240" s="471"/>
      <c r="C240" s="472"/>
      <c r="D240" s="390"/>
      <c r="E240" s="388"/>
      <c r="F240" s="389"/>
      <c r="G240" s="389"/>
      <c r="H240" s="377"/>
    </row>
    <row r="241" spans="1:8" s="231" customFormat="1" ht="11.25">
      <c r="A241" s="441" t="s">
        <v>2059</v>
      </c>
      <c r="B241" s="441"/>
      <c r="C241" s="441"/>
      <c r="D241" s="391"/>
      <c r="E241" s="392"/>
      <c r="F241" s="393"/>
      <c r="G241" s="393">
        <f>SUM(G238:G240)</f>
        <v>50000</v>
      </c>
      <c r="H241" s="377"/>
    </row>
    <row r="244" spans="1:7" ht="11.25">
      <c r="A244" s="375" t="s">
        <v>2034</v>
      </c>
      <c r="B244" s="132" t="s">
        <v>2156</v>
      </c>
      <c r="C244" s="431" t="s">
        <v>2157</v>
      </c>
      <c r="D244" s="473"/>
      <c r="E244" s="473"/>
      <c r="F244" s="473"/>
      <c r="G244" s="474"/>
    </row>
    <row r="246" spans="1:8" s="231" customFormat="1" ht="11.25">
      <c r="A246" s="475" t="s">
        <v>2037</v>
      </c>
      <c r="B246" s="376" t="s">
        <v>2038</v>
      </c>
      <c r="C246" s="436" t="s">
        <v>2039</v>
      </c>
      <c r="D246" s="436"/>
      <c r="E246" s="436"/>
      <c r="F246" s="436"/>
      <c r="G246" s="436"/>
      <c r="H246" s="377"/>
    </row>
    <row r="247" spans="1:8" s="231" customFormat="1" ht="11.25">
      <c r="A247" s="435"/>
      <c r="B247" s="378">
        <v>2075</v>
      </c>
      <c r="C247" s="437" t="s">
        <v>2158</v>
      </c>
      <c r="D247" s="437"/>
      <c r="E247" s="437"/>
      <c r="F247" s="437"/>
      <c r="G247" s="437"/>
      <c r="H247" s="377"/>
    </row>
    <row r="248" spans="1:8" s="231" customFormat="1" ht="11.25">
      <c r="A248" s="379"/>
      <c r="B248" s="379"/>
      <c r="C248" s="380"/>
      <c r="D248" s="380"/>
      <c r="E248" s="381"/>
      <c r="F248" s="382"/>
      <c r="G248" s="382"/>
      <c r="H248" s="377"/>
    </row>
    <row r="249" spans="1:8" s="231" customFormat="1" ht="11.25">
      <c r="A249" s="383" t="s">
        <v>2041</v>
      </c>
      <c r="B249" s="384" t="s">
        <v>74</v>
      </c>
      <c r="C249" s="438" t="s">
        <v>2158</v>
      </c>
      <c r="D249" s="477"/>
      <c r="E249" s="477"/>
      <c r="F249" s="477"/>
      <c r="G249" s="478"/>
      <c r="H249" s="377"/>
    </row>
    <row r="250" spans="1:8" s="231" customFormat="1" ht="11.25">
      <c r="A250" s="425" t="s">
        <v>2043</v>
      </c>
      <c r="B250" s="425"/>
      <c r="C250" s="425"/>
      <c r="D250" s="385" t="s">
        <v>2044</v>
      </c>
      <c r="E250" s="394" t="s">
        <v>2045</v>
      </c>
      <c r="F250" s="387" t="s">
        <v>2046</v>
      </c>
      <c r="G250" s="387" t="s">
        <v>2047</v>
      </c>
      <c r="H250" s="377"/>
    </row>
    <row r="251" spans="1:8" s="404" customFormat="1" ht="12.75">
      <c r="A251" s="449" t="s">
        <v>2159</v>
      </c>
      <c r="B251" s="479"/>
      <c r="C251" s="480"/>
      <c r="D251" s="400" t="s">
        <v>2049</v>
      </c>
      <c r="E251" s="401">
        <v>1</v>
      </c>
      <c r="F251" s="402">
        <v>50000</v>
      </c>
      <c r="G251" s="402">
        <f>F251*E251</f>
        <v>50000</v>
      </c>
      <c r="H251" s="403"/>
    </row>
    <row r="252" spans="1:8" s="404" customFormat="1" ht="12.75" customHeight="1">
      <c r="A252" s="481" t="s">
        <v>2160</v>
      </c>
      <c r="B252" s="482"/>
      <c r="C252" s="483"/>
      <c r="D252" s="405" t="s">
        <v>2049</v>
      </c>
      <c r="E252" s="401">
        <v>1</v>
      </c>
      <c r="F252" s="402">
        <v>10000</v>
      </c>
      <c r="G252" s="402">
        <f>F252*E252</f>
        <v>10000</v>
      </c>
      <c r="H252" s="403"/>
    </row>
    <row r="253" spans="1:8" s="404" customFormat="1" ht="11.25">
      <c r="A253" s="484"/>
      <c r="B253" s="485"/>
      <c r="C253" s="486"/>
      <c r="D253" s="405"/>
      <c r="E253" s="401"/>
      <c r="F253" s="402"/>
      <c r="G253" s="402"/>
      <c r="H253" s="403"/>
    </row>
    <row r="254" spans="1:8" s="231" customFormat="1" ht="11.25">
      <c r="A254" s="441" t="s">
        <v>2059</v>
      </c>
      <c r="B254" s="441"/>
      <c r="C254" s="441"/>
      <c r="D254" s="391"/>
      <c r="E254" s="392"/>
      <c r="F254" s="393"/>
      <c r="G254" s="393">
        <f>SUM(G251:G253)</f>
        <v>60000</v>
      </c>
      <c r="H254" s="377"/>
    </row>
    <row r="257" spans="1:7" ht="11.25">
      <c r="A257" s="375" t="s">
        <v>2034</v>
      </c>
      <c r="B257" s="132" t="s">
        <v>2161</v>
      </c>
      <c r="C257" s="431" t="s">
        <v>2162</v>
      </c>
      <c r="D257" s="473"/>
      <c r="E257" s="473"/>
      <c r="F257" s="473"/>
      <c r="G257" s="474"/>
    </row>
    <row r="259" spans="1:8" s="231" customFormat="1" ht="11.25">
      <c r="A259" s="475" t="s">
        <v>2037</v>
      </c>
      <c r="B259" s="376" t="s">
        <v>2038</v>
      </c>
      <c r="C259" s="436" t="s">
        <v>2039</v>
      </c>
      <c r="D259" s="436"/>
      <c r="E259" s="436"/>
      <c r="F259" s="436"/>
      <c r="G259" s="436"/>
      <c r="H259" s="377"/>
    </row>
    <row r="260" spans="1:8" s="231" customFormat="1" ht="11.25">
      <c r="A260" s="435"/>
      <c r="B260" s="378">
        <v>2061</v>
      </c>
      <c r="C260" s="437" t="s">
        <v>2163</v>
      </c>
      <c r="D260" s="437"/>
      <c r="E260" s="437"/>
      <c r="F260" s="437"/>
      <c r="G260" s="437"/>
      <c r="H260" s="377"/>
    </row>
    <row r="261" spans="1:8" s="231" customFormat="1" ht="11.25">
      <c r="A261" s="379"/>
      <c r="B261" s="379"/>
      <c r="C261" s="380"/>
      <c r="D261" s="380"/>
      <c r="E261" s="381"/>
      <c r="F261" s="382"/>
      <c r="G261" s="382"/>
      <c r="H261" s="377"/>
    </row>
    <row r="262" spans="1:8" s="231" customFormat="1" ht="11.25">
      <c r="A262" s="383" t="s">
        <v>2041</v>
      </c>
      <c r="B262" s="384" t="s">
        <v>74</v>
      </c>
      <c r="C262" s="438" t="s">
        <v>2163</v>
      </c>
      <c r="D262" s="477"/>
      <c r="E262" s="477"/>
      <c r="F262" s="477"/>
      <c r="G262" s="478"/>
      <c r="H262" s="377"/>
    </row>
    <row r="263" spans="1:8" s="231" customFormat="1" ht="11.25">
      <c r="A263" s="425" t="s">
        <v>2043</v>
      </c>
      <c r="B263" s="425"/>
      <c r="C263" s="425"/>
      <c r="D263" s="385" t="s">
        <v>2044</v>
      </c>
      <c r="E263" s="394" t="s">
        <v>2045</v>
      </c>
      <c r="F263" s="387" t="s">
        <v>2046</v>
      </c>
      <c r="G263" s="387" t="s">
        <v>2047</v>
      </c>
      <c r="H263" s="377"/>
    </row>
    <row r="264" spans="1:8" s="404" customFormat="1" ht="12.75">
      <c r="A264" s="449" t="s">
        <v>2164</v>
      </c>
      <c r="B264" s="479"/>
      <c r="C264" s="480"/>
      <c r="D264" s="400" t="s">
        <v>2049</v>
      </c>
      <c r="E264" s="401">
        <v>1</v>
      </c>
      <c r="F264" s="402">
        <v>60000</v>
      </c>
      <c r="G264" s="402">
        <f>F264*E264</f>
        <v>60000</v>
      </c>
      <c r="H264" s="403"/>
    </row>
    <row r="265" spans="1:8" s="231" customFormat="1" ht="11.25">
      <c r="A265" s="446"/>
      <c r="B265" s="471"/>
      <c r="C265" s="472"/>
      <c r="D265" s="390"/>
      <c r="E265" s="388"/>
      <c r="F265" s="389"/>
      <c r="G265" s="389"/>
      <c r="H265" s="377"/>
    </row>
    <row r="266" spans="1:8" s="231" customFormat="1" ht="11.25">
      <c r="A266" s="441" t="s">
        <v>2059</v>
      </c>
      <c r="B266" s="441"/>
      <c r="C266" s="441"/>
      <c r="D266" s="391"/>
      <c r="E266" s="392"/>
      <c r="F266" s="393"/>
      <c r="G266" s="393">
        <f>SUM(G264:G265)</f>
        <v>60000</v>
      </c>
      <c r="H266" s="377"/>
    </row>
    <row r="269" spans="1:7" ht="11.25">
      <c r="A269" s="375" t="s">
        <v>2034</v>
      </c>
      <c r="B269" s="132" t="s">
        <v>2166</v>
      </c>
      <c r="C269" s="431" t="s">
        <v>2167</v>
      </c>
      <c r="D269" s="473"/>
      <c r="E269" s="473"/>
      <c r="F269" s="473"/>
      <c r="G269" s="474"/>
    </row>
    <row r="271" spans="1:8" s="231" customFormat="1" ht="11.25">
      <c r="A271" s="475" t="s">
        <v>2037</v>
      </c>
      <c r="B271" s="376" t="s">
        <v>2038</v>
      </c>
      <c r="C271" s="436" t="s">
        <v>2039</v>
      </c>
      <c r="D271" s="436"/>
      <c r="E271" s="436"/>
      <c r="F271" s="436"/>
      <c r="G271" s="436"/>
      <c r="H271" s="377"/>
    </row>
    <row r="272" spans="1:8" s="231" customFormat="1" ht="11.25">
      <c r="A272" s="435"/>
      <c r="B272" s="378">
        <v>2108</v>
      </c>
      <c r="C272" s="437" t="s">
        <v>2168</v>
      </c>
      <c r="D272" s="437"/>
      <c r="E272" s="437"/>
      <c r="F272" s="437"/>
      <c r="G272" s="437"/>
      <c r="H272" s="377"/>
    </row>
    <row r="273" spans="1:8" s="231" customFormat="1" ht="11.25">
      <c r="A273" s="379"/>
      <c r="B273" s="379"/>
      <c r="C273" s="380"/>
      <c r="D273" s="380"/>
      <c r="E273" s="381"/>
      <c r="F273" s="382"/>
      <c r="G273" s="382"/>
      <c r="H273" s="377"/>
    </row>
    <row r="274" spans="1:8" s="231" customFormat="1" ht="11.25">
      <c r="A274" s="383" t="s">
        <v>2041</v>
      </c>
      <c r="B274" s="384" t="s">
        <v>74</v>
      </c>
      <c r="C274" s="438" t="s">
        <v>2169</v>
      </c>
      <c r="D274" s="477"/>
      <c r="E274" s="477"/>
      <c r="F274" s="477"/>
      <c r="G274" s="478"/>
      <c r="H274" s="377"/>
    </row>
    <row r="275" spans="1:8" s="231" customFormat="1" ht="11.25">
      <c r="A275" s="425" t="s">
        <v>2043</v>
      </c>
      <c r="B275" s="425"/>
      <c r="C275" s="425"/>
      <c r="D275" s="385" t="s">
        <v>2044</v>
      </c>
      <c r="E275" s="394" t="s">
        <v>2045</v>
      </c>
      <c r="F275" s="387" t="s">
        <v>2046</v>
      </c>
      <c r="G275" s="387" t="s">
        <v>2047</v>
      </c>
      <c r="H275" s="377"/>
    </row>
    <row r="276" spans="1:8" s="404" customFormat="1" ht="12.75">
      <c r="A276" s="449" t="s">
        <v>2170</v>
      </c>
      <c r="B276" s="479"/>
      <c r="C276" s="480"/>
      <c r="D276" s="405" t="s">
        <v>2049</v>
      </c>
      <c r="E276" s="401">
        <v>1</v>
      </c>
      <c r="F276" s="402">
        <v>20000</v>
      </c>
      <c r="G276" s="402">
        <f>F276*E276</f>
        <v>20000</v>
      </c>
      <c r="H276" s="403"/>
    </row>
    <row r="277" spans="1:8" s="404" customFormat="1" ht="12.75">
      <c r="A277" s="449" t="s">
        <v>2171</v>
      </c>
      <c r="B277" s="479"/>
      <c r="C277" s="480"/>
      <c r="D277" s="405" t="s">
        <v>2049</v>
      </c>
      <c r="E277" s="401">
        <v>1</v>
      </c>
      <c r="F277" s="402">
        <v>100000</v>
      </c>
      <c r="G277" s="402">
        <f>F277*E277</f>
        <v>100000</v>
      </c>
      <c r="H277" s="403"/>
    </row>
    <row r="278" spans="1:8" s="231" customFormat="1" ht="11.25">
      <c r="A278" s="446"/>
      <c r="B278" s="471"/>
      <c r="C278" s="472"/>
      <c r="D278" s="390"/>
      <c r="E278" s="388"/>
      <c r="F278" s="389"/>
      <c r="G278" s="389"/>
      <c r="H278" s="377"/>
    </row>
    <row r="279" spans="1:8" s="231" customFormat="1" ht="11.25">
      <c r="A279" s="441" t="s">
        <v>2059</v>
      </c>
      <c r="B279" s="441"/>
      <c r="C279" s="441"/>
      <c r="D279" s="391"/>
      <c r="E279" s="392"/>
      <c r="F279" s="393"/>
      <c r="G279" s="393">
        <f>SUM(G276:G278)</f>
        <v>120000</v>
      </c>
      <c r="H279" s="377"/>
    </row>
    <row r="280" spans="1:8" s="231" customFormat="1" ht="11.25">
      <c r="A280" s="396"/>
      <c r="B280" s="396"/>
      <c r="C280" s="396"/>
      <c r="D280" s="397"/>
      <c r="E280" s="398"/>
      <c r="F280" s="399"/>
      <c r="G280" s="399"/>
      <c r="H280" s="377"/>
    </row>
    <row r="281" spans="1:8" s="231" customFormat="1" ht="11.25">
      <c r="A281" s="475" t="s">
        <v>2037</v>
      </c>
      <c r="B281" s="376" t="s">
        <v>2038</v>
      </c>
      <c r="C281" s="436" t="s">
        <v>2039</v>
      </c>
      <c r="D281" s="436"/>
      <c r="E281" s="436"/>
      <c r="F281" s="436"/>
      <c r="G281" s="436"/>
      <c r="H281" s="377"/>
    </row>
    <row r="282" spans="1:8" s="231" customFormat="1" ht="11.25">
      <c r="A282" s="435"/>
      <c r="B282" s="378" t="s">
        <v>2172</v>
      </c>
      <c r="C282" s="437" t="s">
        <v>2165</v>
      </c>
      <c r="D282" s="437"/>
      <c r="E282" s="437"/>
      <c r="F282" s="437"/>
      <c r="G282" s="437"/>
      <c r="H282" s="377"/>
    </row>
    <row r="283" spans="1:8" s="231" customFormat="1" ht="11.25">
      <c r="A283" s="379"/>
      <c r="B283" s="379"/>
      <c r="C283" s="380"/>
      <c r="D283" s="380"/>
      <c r="E283" s="381"/>
      <c r="F283" s="382"/>
      <c r="G283" s="382"/>
      <c r="H283" s="377"/>
    </row>
    <row r="284" spans="1:8" s="231" customFormat="1" ht="11.25">
      <c r="A284" s="383" t="s">
        <v>2041</v>
      </c>
      <c r="B284" s="384" t="s">
        <v>74</v>
      </c>
      <c r="C284" s="438" t="s">
        <v>2165</v>
      </c>
      <c r="D284" s="477"/>
      <c r="E284" s="477"/>
      <c r="F284" s="477"/>
      <c r="G284" s="478"/>
      <c r="H284" s="377"/>
    </row>
    <row r="285" spans="1:8" s="231" customFormat="1" ht="11.25">
      <c r="A285" s="425" t="s">
        <v>2043</v>
      </c>
      <c r="B285" s="425"/>
      <c r="C285" s="425"/>
      <c r="D285" s="385" t="s">
        <v>2044</v>
      </c>
      <c r="E285" s="394" t="s">
        <v>2045</v>
      </c>
      <c r="F285" s="387" t="s">
        <v>2046</v>
      </c>
      <c r="G285" s="387" t="s">
        <v>2047</v>
      </c>
      <c r="H285" s="377"/>
    </row>
    <row r="286" spans="1:8" s="404" customFormat="1" ht="11.25">
      <c r="A286" s="426" t="s">
        <v>2173</v>
      </c>
      <c r="B286" s="426"/>
      <c r="C286" s="426"/>
      <c r="D286" s="400" t="s">
        <v>2049</v>
      </c>
      <c r="E286" s="401">
        <v>1</v>
      </c>
      <c r="F286" s="402">
        <v>50000</v>
      </c>
      <c r="G286" s="402">
        <f>F286*E286</f>
        <v>50000</v>
      </c>
      <c r="H286" s="403"/>
    </row>
    <row r="287" spans="1:8" s="231" customFormat="1" ht="11.25">
      <c r="A287" s="446"/>
      <c r="B287" s="471"/>
      <c r="C287" s="472"/>
      <c r="D287" s="390"/>
      <c r="E287" s="388"/>
      <c r="F287" s="389"/>
      <c r="G287" s="389"/>
      <c r="H287" s="377"/>
    </row>
    <row r="288" spans="1:8" s="231" customFormat="1" ht="11.25">
      <c r="A288" s="441" t="s">
        <v>2059</v>
      </c>
      <c r="B288" s="441"/>
      <c r="C288" s="441"/>
      <c r="D288" s="391"/>
      <c r="E288" s="392"/>
      <c r="F288" s="393"/>
      <c r="G288" s="393">
        <f>SUM(G286:G287)</f>
        <v>50000</v>
      </c>
      <c r="H288" s="377"/>
    </row>
    <row r="289" spans="1:8" s="231" customFormat="1" ht="11.25">
      <c r="A289" s="396"/>
      <c r="B289" s="396"/>
      <c r="C289" s="396"/>
      <c r="D289" s="397"/>
      <c r="E289" s="398"/>
      <c r="F289" s="399"/>
      <c r="G289" s="399"/>
      <c r="H289" s="377"/>
    </row>
    <row r="290" spans="1:8" s="231" customFormat="1" ht="11.25">
      <c r="A290" s="396"/>
      <c r="B290" s="396"/>
      <c r="C290" s="396"/>
      <c r="D290" s="397"/>
      <c r="E290" s="398"/>
      <c r="F290" s="399"/>
      <c r="G290" s="399"/>
      <c r="H290" s="377"/>
    </row>
    <row r="291" spans="1:8" s="231" customFormat="1" ht="11.25">
      <c r="A291" s="475" t="s">
        <v>2037</v>
      </c>
      <c r="B291" s="376" t="s">
        <v>2038</v>
      </c>
      <c r="C291" s="436" t="s">
        <v>2039</v>
      </c>
      <c r="D291" s="436"/>
      <c r="E291" s="436"/>
      <c r="F291" s="436"/>
      <c r="G291" s="436"/>
      <c r="H291" s="377"/>
    </row>
    <row r="292" spans="1:8" s="231" customFormat="1" ht="11.25">
      <c r="A292" s="435"/>
      <c r="B292" s="378">
        <v>1029</v>
      </c>
      <c r="C292" s="437" t="s">
        <v>2174</v>
      </c>
      <c r="D292" s="437"/>
      <c r="E292" s="437"/>
      <c r="F292" s="437"/>
      <c r="G292" s="437"/>
      <c r="H292" s="377"/>
    </row>
    <row r="293" spans="1:8" s="231" customFormat="1" ht="11.25">
      <c r="A293" s="379"/>
      <c r="B293" s="379"/>
      <c r="C293" s="380"/>
      <c r="D293" s="380"/>
      <c r="E293" s="381"/>
      <c r="F293" s="382"/>
      <c r="G293" s="382"/>
      <c r="H293" s="377"/>
    </row>
    <row r="294" spans="1:8" s="231" customFormat="1" ht="11.25">
      <c r="A294" s="383" t="s">
        <v>2041</v>
      </c>
      <c r="B294" s="384" t="s">
        <v>74</v>
      </c>
      <c r="C294" s="438" t="s">
        <v>2169</v>
      </c>
      <c r="D294" s="477"/>
      <c r="E294" s="477"/>
      <c r="F294" s="477"/>
      <c r="G294" s="478"/>
      <c r="H294" s="377"/>
    </row>
    <row r="295" spans="1:8" s="231" customFormat="1" ht="11.25">
      <c r="A295" s="425" t="s">
        <v>2043</v>
      </c>
      <c r="B295" s="425"/>
      <c r="C295" s="425"/>
      <c r="D295" s="385" t="s">
        <v>2044</v>
      </c>
      <c r="E295" s="394" t="s">
        <v>2045</v>
      </c>
      <c r="F295" s="387" t="s">
        <v>2046</v>
      </c>
      <c r="G295" s="387" t="s">
        <v>2047</v>
      </c>
      <c r="H295" s="377"/>
    </row>
    <row r="296" spans="1:8" s="404" customFormat="1" ht="12.75">
      <c r="A296" s="449" t="s">
        <v>2175</v>
      </c>
      <c r="B296" s="479"/>
      <c r="C296" s="480"/>
      <c r="D296" s="400" t="s">
        <v>2049</v>
      </c>
      <c r="E296" s="401">
        <v>1</v>
      </c>
      <c r="F296" s="402">
        <v>400000</v>
      </c>
      <c r="G296" s="402">
        <f>F296*E296</f>
        <v>400000</v>
      </c>
      <c r="H296" s="403"/>
    </row>
    <row r="297" spans="1:8" s="231" customFormat="1" ht="11.25">
      <c r="A297" s="446"/>
      <c r="B297" s="471"/>
      <c r="C297" s="472"/>
      <c r="D297" s="390"/>
      <c r="E297" s="388"/>
      <c r="F297" s="389"/>
      <c r="G297" s="389"/>
      <c r="H297" s="377"/>
    </row>
    <row r="298" spans="1:8" s="231" customFormat="1" ht="11.25">
      <c r="A298" s="441" t="s">
        <v>2059</v>
      </c>
      <c r="B298" s="441"/>
      <c r="C298" s="441"/>
      <c r="D298" s="391"/>
      <c r="E298" s="392"/>
      <c r="F298" s="393"/>
      <c r="G298" s="393">
        <f>SUM(G296:G297)</f>
        <v>400000</v>
      </c>
      <c r="H298" s="377"/>
    </row>
    <row r="299" spans="1:8" s="231" customFormat="1" ht="11.25">
      <c r="A299" s="396"/>
      <c r="B299" s="396"/>
      <c r="C299" s="396"/>
      <c r="D299" s="397"/>
      <c r="E299" s="398"/>
      <c r="F299" s="399"/>
      <c r="G299" s="399"/>
      <c r="H299" s="377"/>
    </row>
    <row r="301" spans="1:7" ht="11.25">
      <c r="A301" s="375" t="s">
        <v>2034</v>
      </c>
      <c r="B301" s="132" t="s">
        <v>2176</v>
      </c>
      <c r="C301" s="431" t="s">
        <v>2177</v>
      </c>
      <c r="D301" s="473"/>
      <c r="E301" s="473"/>
      <c r="F301" s="473"/>
      <c r="G301" s="474"/>
    </row>
    <row r="303" spans="1:8" s="231" customFormat="1" ht="11.25">
      <c r="A303" s="475" t="s">
        <v>2037</v>
      </c>
      <c r="B303" s="376" t="s">
        <v>2038</v>
      </c>
      <c r="C303" s="436" t="s">
        <v>2039</v>
      </c>
      <c r="D303" s="436"/>
      <c r="E303" s="436"/>
      <c r="F303" s="436"/>
      <c r="G303" s="436"/>
      <c r="H303" s="377"/>
    </row>
    <row r="304" spans="1:8" s="231" customFormat="1" ht="11.25">
      <c r="A304" s="435"/>
      <c r="B304" s="378">
        <v>2026</v>
      </c>
      <c r="C304" s="437" t="s">
        <v>2178</v>
      </c>
      <c r="D304" s="437"/>
      <c r="E304" s="437"/>
      <c r="F304" s="437"/>
      <c r="G304" s="437"/>
      <c r="H304" s="377"/>
    </row>
    <row r="305" spans="1:8" s="231" customFormat="1" ht="11.25">
      <c r="A305" s="379"/>
      <c r="B305" s="379"/>
      <c r="C305" s="380"/>
      <c r="D305" s="380"/>
      <c r="E305" s="381"/>
      <c r="F305" s="382"/>
      <c r="G305" s="382"/>
      <c r="H305" s="377"/>
    </row>
    <row r="306" spans="1:8" s="231" customFormat="1" ht="11.25">
      <c r="A306" s="383" t="s">
        <v>2041</v>
      </c>
      <c r="B306" s="384" t="s">
        <v>74</v>
      </c>
      <c r="C306" s="438" t="s">
        <v>2178</v>
      </c>
      <c r="D306" s="477"/>
      <c r="E306" s="477"/>
      <c r="F306" s="477"/>
      <c r="G306" s="478"/>
      <c r="H306" s="377"/>
    </row>
    <row r="307" spans="1:8" s="231" customFormat="1" ht="11.25">
      <c r="A307" s="425" t="s">
        <v>2043</v>
      </c>
      <c r="B307" s="425"/>
      <c r="C307" s="425"/>
      <c r="D307" s="385" t="s">
        <v>2044</v>
      </c>
      <c r="E307" s="394" t="s">
        <v>2045</v>
      </c>
      <c r="F307" s="387" t="s">
        <v>2046</v>
      </c>
      <c r="G307" s="387" t="s">
        <v>2047</v>
      </c>
      <c r="H307" s="377"/>
    </row>
    <row r="308" spans="1:8" s="404" customFormat="1" ht="12.75">
      <c r="A308" s="449" t="s">
        <v>2179</v>
      </c>
      <c r="B308" s="479"/>
      <c r="C308" s="480"/>
      <c r="D308" s="400" t="s">
        <v>2049</v>
      </c>
      <c r="E308" s="401">
        <v>1</v>
      </c>
      <c r="F308" s="402">
        <v>300000</v>
      </c>
      <c r="G308" s="402">
        <f>F308*E308</f>
        <v>300000</v>
      </c>
      <c r="H308" s="403"/>
    </row>
    <row r="309" spans="1:8" s="231" customFormat="1" ht="11.25">
      <c r="A309" s="446"/>
      <c r="B309" s="471"/>
      <c r="C309" s="472"/>
      <c r="D309" s="390"/>
      <c r="E309" s="388"/>
      <c r="F309" s="389"/>
      <c r="G309" s="389"/>
      <c r="H309" s="377"/>
    </row>
    <row r="310" spans="1:8" s="231" customFormat="1" ht="11.25">
      <c r="A310" s="441" t="s">
        <v>2059</v>
      </c>
      <c r="B310" s="441"/>
      <c r="C310" s="441"/>
      <c r="D310" s="391"/>
      <c r="E310" s="392"/>
      <c r="F310" s="393"/>
      <c r="G310" s="393">
        <f>SUM(G308:G309)</f>
        <v>300000</v>
      </c>
      <c r="H310" s="377"/>
    </row>
  </sheetData>
  <sheetProtection/>
  <mergeCells count="248">
    <mergeCell ref="C306:G306"/>
    <mergeCell ref="A307:C307"/>
    <mergeCell ref="A308:C308"/>
    <mergeCell ref="A309:C309"/>
    <mergeCell ref="A310:C310"/>
    <mergeCell ref="A295:C295"/>
    <mergeCell ref="A296:C296"/>
    <mergeCell ref="A297:C297"/>
    <mergeCell ref="A298:C298"/>
    <mergeCell ref="C301:G301"/>
    <mergeCell ref="A303:A304"/>
    <mergeCell ref="C303:G303"/>
    <mergeCell ref="C304:G304"/>
    <mergeCell ref="A287:C287"/>
    <mergeCell ref="A288:C288"/>
    <mergeCell ref="A291:A292"/>
    <mergeCell ref="C291:G291"/>
    <mergeCell ref="C292:G292"/>
    <mergeCell ref="C294:G294"/>
    <mergeCell ref="A281:A282"/>
    <mergeCell ref="C281:G281"/>
    <mergeCell ref="C282:G282"/>
    <mergeCell ref="C284:G284"/>
    <mergeCell ref="A285:C285"/>
    <mergeCell ref="A286:C286"/>
    <mergeCell ref="C274:G274"/>
    <mergeCell ref="A275:C275"/>
    <mergeCell ref="A276:C276"/>
    <mergeCell ref="A277:C277"/>
    <mergeCell ref="A278:C278"/>
    <mergeCell ref="A279:C279"/>
    <mergeCell ref="A265:C265"/>
    <mergeCell ref="A266:C266"/>
    <mergeCell ref="C269:G269"/>
    <mergeCell ref="A271:A272"/>
    <mergeCell ref="C271:G271"/>
    <mergeCell ref="C272:G272"/>
    <mergeCell ref="A259:A260"/>
    <mergeCell ref="C259:G259"/>
    <mergeCell ref="C260:G260"/>
    <mergeCell ref="C262:G262"/>
    <mergeCell ref="A263:C263"/>
    <mergeCell ref="A264:C264"/>
    <mergeCell ref="C249:G249"/>
    <mergeCell ref="A250:C250"/>
    <mergeCell ref="A251:C251"/>
    <mergeCell ref="A252:C253"/>
    <mergeCell ref="A254:C254"/>
    <mergeCell ref="C257:G257"/>
    <mergeCell ref="A237:C237"/>
    <mergeCell ref="A238:C239"/>
    <mergeCell ref="A240:C240"/>
    <mergeCell ref="A241:C241"/>
    <mergeCell ref="C244:G244"/>
    <mergeCell ref="A246:A247"/>
    <mergeCell ref="C246:G246"/>
    <mergeCell ref="C247:G247"/>
    <mergeCell ref="A229:C229"/>
    <mergeCell ref="A230:C230"/>
    <mergeCell ref="A233:A234"/>
    <mergeCell ref="C233:G233"/>
    <mergeCell ref="C234:G234"/>
    <mergeCell ref="C236:G236"/>
    <mergeCell ref="A223:A224"/>
    <mergeCell ref="C223:G223"/>
    <mergeCell ref="C224:G224"/>
    <mergeCell ref="C226:G226"/>
    <mergeCell ref="A227:C227"/>
    <mergeCell ref="A228:C228"/>
    <mergeCell ref="C214:G214"/>
    <mergeCell ref="A215:C215"/>
    <mergeCell ref="A216:C216"/>
    <mergeCell ref="A217:C217"/>
    <mergeCell ref="A218:C218"/>
    <mergeCell ref="C221:G221"/>
    <mergeCell ref="A204:C204"/>
    <mergeCell ref="A205:C205"/>
    <mergeCell ref="A206:C206"/>
    <mergeCell ref="C209:G209"/>
    <mergeCell ref="A211:A212"/>
    <mergeCell ref="C211:G211"/>
    <mergeCell ref="C212:G212"/>
    <mergeCell ref="C197:G197"/>
    <mergeCell ref="A199:A200"/>
    <mergeCell ref="C199:G199"/>
    <mergeCell ref="C200:G200"/>
    <mergeCell ref="C202:G202"/>
    <mergeCell ref="A203:C203"/>
    <mergeCell ref="C189:G189"/>
    <mergeCell ref="A190:C190"/>
    <mergeCell ref="A191:C191"/>
    <mergeCell ref="A192:C192"/>
    <mergeCell ref="A193:C193"/>
    <mergeCell ref="A194:C194"/>
    <mergeCell ref="A181:C181"/>
    <mergeCell ref="A182:C182"/>
    <mergeCell ref="A183:C183"/>
    <mergeCell ref="A186:A187"/>
    <mergeCell ref="C186:G186"/>
    <mergeCell ref="C187:G187"/>
    <mergeCell ref="C174:G174"/>
    <mergeCell ref="A176:A177"/>
    <mergeCell ref="C176:G176"/>
    <mergeCell ref="C177:G177"/>
    <mergeCell ref="C179:G179"/>
    <mergeCell ref="A180:C180"/>
    <mergeCell ref="C165:G165"/>
    <mergeCell ref="A166:C166"/>
    <mergeCell ref="A167:C167"/>
    <mergeCell ref="A168:C168"/>
    <mergeCell ref="A169:C169"/>
    <mergeCell ref="A170:C170"/>
    <mergeCell ref="A156:C156"/>
    <mergeCell ref="A157:C157"/>
    <mergeCell ref="C160:G160"/>
    <mergeCell ref="A162:A163"/>
    <mergeCell ref="C162:G162"/>
    <mergeCell ref="C163:G163"/>
    <mergeCell ref="A150:A151"/>
    <mergeCell ref="C150:G150"/>
    <mergeCell ref="C151:G151"/>
    <mergeCell ref="C153:G153"/>
    <mergeCell ref="A154:C154"/>
    <mergeCell ref="A155:C155"/>
    <mergeCell ref="C141:G141"/>
    <mergeCell ref="A142:C142"/>
    <mergeCell ref="A143:C143"/>
    <mergeCell ref="A144:C144"/>
    <mergeCell ref="A145:C145"/>
    <mergeCell ref="C148:G148"/>
    <mergeCell ref="A130:C130"/>
    <mergeCell ref="A131:C131"/>
    <mergeCell ref="A132:C132"/>
    <mergeCell ref="A133:C133"/>
    <mergeCell ref="C136:G136"/>
    <mergeCell ref="A138:A139"/>
    <mergeCell ref="C138:G138"/>
    <mergeCell ref="C139:G139"/>
    <mergeCell ref="A122:C122"/>
    <mergeCell ref="A123:C123"/>
    <mergeCell ref="A126:A127"/>
    <mergeCell ref="C126:G126"/>
    <mergeCell ref="C127:G127"/>
    <mergeCell ref="C129:G129"/>
    <mergeCell ref="A116:C116"/>
    <mergeCell ref="A117:C117"/>
    <mergeCell ref="A118:C118"/>
    <mergeCell ref="A119:C119"/>
    <mergeCell ref="A120:C120"/>
    <mergeCell ref="A121:C121"/>
    <mergeCell ref="A110:C110"/>
    <mergeCell ref="A111:C111"/>
    <mergeCell ref="A112:C112"/>
    <mergeCell ref="A113:C113"/>
    <mergeCell ref="A114:C114"/>
    <mergeCell ref="A115:C115"/>
    <mergeCell ref="C104:G104"/>
    <mergeCell ref="A105:C105"/>
    <mergeCell ref="A106:C106"/>
    <mergeCell ref="A107:C107"/>
    <mergeCell ref="A108:C108"/>
    <mergeCell ref="A109:C109"/>
    <mergeCell ref="A96:C96"/>
    <mergeCell ref="A97:C97"/>
    <mergeCell ref="A98:C98"/>
    <mergeCell ref="A101:A102"/>
    <mergeCell ref="C101:G101"/>
    <mergeCell ref="C102:G102"/>
    <mergeCell ref="A90:C90"/>
    <mergeCell ref="A91:A92"/>
    <mergeCell ref="C91:G91"/>
    <mergeCell ref="C92:G92"/>
    <mergeCell ref="C94:G94"/>
    <mergeCell ref="A95:C95"/>
    <mergeCell ref="A85:C85"/>
    <mergeCell ref="A86:C86"/>
    <mergeCell ref="A87:C87"/>
    <mergeCell ref="A88:C88"/>
    <mergeCell ref="A89:C89"/>
    <mergeCell ref="A79:C79"/>
    <mergeCell ref="A80:C80"/>
    <mergeCell ref="A81:C81"/>
    <mergeCell ref="A82:C82"/>
    <mergeCell ref="A83:C83"/>
    <mergeCell ref="A84:C84"/>
    <mergeCell ref="C73:G73"/>
    <mergeCell ref="A74:C74"/>
    <mergeCell ref="A75:C75"/>
    <mergeCell ref="A76:C76"/>
    <mergeCell ref="A77:C77"/>
    <mergeCell ref="A78:C78"/>
    <mergeCell ref="A64:C64"/>
    <mergeCell ref="A65:C65"/>
    <mergeCell ref="A66:C66"/>
    <mergeCell ref="A67:C67"/>
    <mergeCell ref="A68:C68"/>
    <mergeCell ref="A70:A71"/>
    <mergeCell ref="C70:G70"/>
    <mergeCell ref="C71:G71"/>
    <mergeCell ref="A58:C58"/>
    <mergeCell ref="A59:C59"/>
    <mergeCell ref="A60:C60"/>
    <mergeCell ref="A61:C61"/>
    <mergeCell ref="A62:C62"/>
    <mergeCell ref="A63:C63"/>
    <mergeCell ref="A52:A53"/>
    <mergeCell ref="C52:G52"/>
    <mergeCell ref="C53:G53"/>
    <mergeCell ref="C55:G55"/>
    <mergeCell ref="A56:C56"/>
    <mergeCell ref="A57:C57"/>
    <mergeCell ref="C43:G43"/>
    <mergeCell ref="A44:C44"/>
    <mergeCell ref="A45:C45"/>
    <mergeCell ref="A46:C46"/>
    <mergeCell ref="A47:C47"/>
    <mergeCell ref="C50:G50"/>
    <mergeCell ref="A33:C33"/>
    <mergeCell ref="A34:C34"/>
    <mergeCell ref="A35:C35"/>
    <mergeCell ref="C38:G38"/>
    <mergeCell ref="A40:A41"/>
    <mergeCell ref="C40:G40"/>
    <mergeCell ref="C41:G41"/>
    <mergeCell ref="A25:C25"/>
    <mergeCell ref="A28:A29"/>
    <mergeCell ref="C28:G28"/>
    <mergeCell ref="C29:G29"/>
    <mergeCell ref="C31:G31"/>
    <mergeCell ref="A32:C32"/>
    <mergeCell ref="A19:C19"/>
    <mergeCell ref="A20:C20"/>
    <mergeCell ref="A21:C21"/>
    <mergeCell ref="A22:C22"/>
    <mergeCell ref="A23:C23"/>
    <mergeCell ref="A24:C24"/>
    <mergeCell ref="A13:C13"/>
    <mergeCell ref="A14:C14"/>
    <mergeCell ref="A15:C15"/>
    <mergeCell ref="A16:C16"/>
    <mergeCell ref="A17:C17"/>
    <mergeCell ref="A18:C18"/>
    <mergeCell ref="A5:G5"/>
    <mergeCell ref="C7:G7"/>
    <mergeCell ref="A9:A10"/>
    <mergeCell ref="C9:G9"/>
    <mergeCell ref="C10:G10"/>
    <mergeCell ref="C12:G12"/>
  </mergeCells>
  <printOptions/>
  <pageMargins left="0.5118110236220472" right="0.5118110236220472" top="0.1968503937007874" bottom="0.5905511811023623" header="0.11811023622047245" footer="0.3937007874015748"/>
  <pageSetup horizontalDpi="600" verticalDpi="600" orientation="landscape" paperSize="9" r:id="rId2"/>
  <headerFooter>
    <oddFooter>&amp;R&amp;P</oddFooter>
  </headerFooter>
  <rowBreaks count="7" manualBreakCount="7">
    <brk id="49" max="255" man="1"/>
    <brk id="90" max="255" man="1"/>
    <brk id="125" max="255" man="1"/>
    <brk id="159" max="255" man="1"/>
    <brk id="196" max="255" man="1"/>
    <brk id="232" max="255" man="1"/>
    <brk id="268" max="255" man="1"/>
  </rowBreaks>
  <drawing r:id="rId1"/>
</worksheet>
</file>

<file path=xl/worksheets/sheet18.xml><?xml version="1.0" encoding="utf-8"?>
<worksheet xmlns="http://schemas.openxmlformats.org/spreadsheetml/2006/main" xmlns:r="http://schemas.openxmlformats.org/officeDocument/2006/relationships">
  <dimension ref="A1:D240"/>
  <sheetViews>
    <sheetView zoomScalePageLayoutView="0" workbookViewId="0" topLeftCell="A1">
      <selection activeCell="A25" sqref="A25:C25"/>
    </sheetView>
  </sheetViews>
  <sheetFormatPr defaultColWidth="9.140625" defaultRowHeight="12.75"/>
  <cols>
    <col min="1" max="1" width="72.57421875" style="301" customWidth="1"/>
    <col min="2" max="4" width="17.7109375" style="302" customWidth="1"/>
    <col min="5" max="16384" width="9.140625" style="302" customWidth="1"/>
  </cols>
  <sheetData>
    <row r="1" spans="1:4" ht="12.75">
      <c r="A1" s="6" t="s">
        <v>986</v>
      </c>
      <c r="B1" s="259"/>
      <c r="C1" s="259"/>
      <c r="D1" s="216"/>
    </row>
    <row r="2" spans="1:4" ht="12.75">
      <c r="A2" s="4" t="s">
        <v>987</v>
      </c>
      <c r="B2" s="260"/>
      <c r="C2" s="260"/>
      <c r="D2" s="219"/>
    </row>
    <row r="3" spans="1:4" ht="12.75">
      <c r="A3" s="11" t="s">
        <v>1110</v>
      </c>
      <c r="B3" s="261"/>
      <c r="C3" s="261"/>
      <c r="D3" s="222"/>
    </row>
    <row r="4" spans="1:4" ht="12.75">
      <c r="A4" s="253"/>
      <c r="B4" s="225"/>
      <c r="C4" s="225"/>
      <c r="D4" s="225"/>
    </row>
    <row r="5" spans="1:4" ht="12.75">
      <c r="A5" s="417" t="s">
        <v>2033</v>
      </c>
      <c r="B5" s="423"/>
      <c r="C5" s="423"/>
      <c r="D5" s="424"/>
    </row>
    <row r="7" spans="1:4" s="293" customFormat="1" ht="12.75">
      <c r="A7" s="41" t="s">
        <v>671</v>
      </c>
      <c r="B7" s="81" t="s">
        <v>1023</v>
      </c>
      <c r="C7" s="81" t="s">
        <v>1024</v>
      </c>
      <c r="D7" s="81" t="s">
        <v>800</v>
      </c>
    </row>
    <row r="8" spans="1:4" s="285" customFormat="1" ht="11.25">
      <c r="A8" s="227" t="s">
        <v>994</v>
      </c>
      <c r="B8" s="307">
        <v>21690000</v>
      </c>
      <c r="C8" s="307">
        <v>810000</v>
      </c>
      <c r="D8" s="307">
        <v>22500000</v>
      </c>
    </row>
    <row r="9" spans="1:4" s="285" customFormat="1" ht="11.25">
      <c r="A9" s="228" t="s">
        <v>672</v>
      </c>
      <c r="B9" s="308">
        <v>1400000</v>
      </c>
      <c r="C9" s="308">
        <v>350000</v>
      </c>
      <c r="D9" s="308">
        <v>1750000</v>
      </c>
    </row>
    <row r="10" spans="1:4" s="285" customFormat="1" ht="11.25">
      <c r="A10" s="228" t="s">
        <v>673</v>
      </c>
      <c r="B10" s="308">
        <v>170000</v>
      </c>
      <c r="C10" s="308">
        <v>260000</v>
      </c>
      <c r="D10" s="308">
        <v>430000</v>
      </c>
    </row>
    <row r="11" spans="1:4" s="285" customFormat="1" ht="11.25">
      <c r="A11" s="228" t="s">
        <v>674</v>
      </c>
      <c r="B11" s="308">
        <v>3635000</v>
      </c>
      <c r="C11" s="308" t="s">
        <v>1306</v>
      </c>
      <c r="D11" s="308">
        <v>3635000</v>
      </c>
    </row>
    <row r="12" spans="1:4" s="285" customFormat="1" ht="11.25">
      <c r="A12" s="228" t="s">
        <v>675</v>
      </c>
      <c r="B12" s="308">
        <v>15435000</v>
      </c>
      <c r="C12" s="308" t="s">
        <v>1306</v>
      </c>
      <c r="D12" s="308">
        <v>15435000</v>
      </c>
    </row>
    <row r="13" spans="1:4" s="285" customFormat="1" ht="11.25">
      <c r="A13" s="228" t="s">
        <v>676</v>
      </c>
      <c r="B13" s="308">
        <v>450000</v>
      </c>
      <c r="C13" s="308">
        <v>200000</v>
      </c>
      <c r="D13" s="308">
        <v>650000</v>
      </c>
    </row>
    <row r="14" spans="1:4" s="285" customFormat="1" ht="11.25">
      <c r="A14" s="228" t="s">
        <v>677</v>
      </c>
      <c r="B14" s="308">
        <v>600000</v>
      </c>
      <c r="C14" s="308" t="s">
        <v>1306</v>
      </c>
      <c r="D14" s="308">
        <v>600000</v>
      </c>
    </row>
    <row r="15" spans="1:4" s="285" customFormat="1" ht="11.25">
      <c r="A15" s="227" t="s">
        <v>996</v>
      </c>
      <c r="B15" s="307">
        <v>65962756</v>
      </c>
      <c r="C15" s="307">
        <v>2257200</v>
      </c>
      <c r="D15" s="307">
        <v>68219956</v>
      </c>
    </row>
    <row r="16" spans="1:4" s="285" customFormat="1" ht="11.25">
      <c r="A16" s="228" t="s">
        <v>672</v>
      </c>
      <c r="B16" s="308">
        <v>496200</v>
      </c>
      <c r="C16" s="308">
        <v>103000</v>
      </c>
      <c r="D16" s="308">
        <v>599200</v>
      </c>
    </row>
    <row r="17" spans="1:4" s="285" customFormat="1" ht="11.25">
      <c r="A17" s="228" t="s">
        <v>673</v>
      </c>
      <c r="B17" s="308">
        <v>507300</v>
      </c>
      <c r="C17" s="308" t="s">
        <v>1306</v>
      </c>
      <c r="D17" s="308">
        <v>507300</v>
      </c>
    </row>
    <row r="18" spans="1:4" s="285" customFormat="1" ht="11.25">
      <c r="A18" s="228" t="s">
        <v>674</v>
      </c>
      <c r="B18" s="308">
        <v>5040396</v>
      </c>
      <c r="C18" s="308">
        <v>233600</v>
      </c>
      <c r="D18" s="308">
        <v>5273996</v>
      </c>
    </row>
    <row r="19" spans="1:4" s="285" customFormat="1" ht="11.25">
      <c r="A19" s="228" t="s">
        <v>675</v>
      </c>
      <c r="B19" s="308">
        <v>35854690</v>
      </c>
      <c r="C19" s="308" t="s">
        <v>1306</v>
      </c>
      <c r="D19" s="308">
        <v>35854690</v>
      </c>
    </row>
    <row r="20" spans="1:4" s="285" customFormat="1" ht="11.25">
      <c r="A20" s="228" t="s">
        <v>676</v>
      </c>
      <c r="B20" s="308">
        <v>1634400</v>
      </c>
      <c r="C20" s="308">
        <v>380600</v>
      </c>
      <c r="D20" s="308">
        <v>2015000</v>
      </c>
    </row>
    <row r="21" spans="1:4" s="285" customFormat="1" ht="11.25">
      <c r="A21" s="228" t="s">
        <v>678</v>
      </c>
      <c r="B21" s="308">
        <v>138000</v>
      </c>
      <c r="C21" s="308" t="s">
        <v>1306</v>
      </c>
      <c r="D21" s="308">
        <v>138000</v>
      </c>
    </row>
    <row r="22" spans="1:4" s="285" customFormat="1" ht="11.25">
      <c r="A22" s="228" t="s">
        <v>679</v>
      </c>
      <c r="B22" s="308">
        <v>18900</v>
      </c>
      <c r="C22" s="308" t="s">
        <v>1306</v>
      </c>
      <c r="D22" s="308">
        <v>18900</v>
      </c>
    </row>
    <row r="23" spans="1:4" s="285" customFormat="1" ht="11.25">
      <c r="A23" s="228" t="s">
        <v>680</v>
      </c>
      <c r="B23" s="308">
        <v>120000</v>
      </c>
      <c r="C23" s="308" t="s">
        <v>1306</v>
      </c>
      <c r="D23" s="308">
        <v>120000</v>
      </c>
    </row>
    <row r="24" spans="1:4" s="285" customFormat="1" ht="11.25">
      <c r="A24" s="228" t="s">
        <v>681</v>
      </c>
      <c r="B24" s="308">
        <v>3090000</v>
      </c>
      <c r="C24" s="308">
        <v>240000</v>
      </c>
      <c r="D24" s="308">
        <v>3330000</v>
      </c>
    </row>
    <row r="25" spans="1:4" s="285" customFormat="1" ht="11.25">
      <c r="A25" s="228" t="s">
        <v>682</v>
      </c>
      <c r="B25" s="308">
        <v>2184000</v>
      </c>
      <c r="C25" s="308" t="s">
        <v>1306</v>
      </c>
      <c r="D25" s="308">
        <v>2184000</v>
      </c>
    </row>
    <row r="26" spans="1:4" s="285" customFormat="1" ht="11.25">
      <c r="A26" s="228" t="s">
        <v>683</v>
      </c>
      <c r="B26" s="308">
        <v>4200000</v>
      </c>
      <c r="C26" s="308" t="s">
        <v>1306</v>
      </c>
      <c r="D26" s="308">
        <v>4200000</v>
      </c>
    </row>
    <row r="27" spans="1:4" s="285" customFormat="1" ht="11.25">
      <c r="A27" s="228" t="s">
        <v>684</v>
      </c>
      <c r="B27" s="308">
        <v>311400</v>
      </c>
      <c r="C27" s="308" t="s">
        <v>1306</v>
      </c>
      <c r="D27" s="308">
        <v>311400</v>
      </c>
    </row>
    <row r="28" spans="1:4" s="285" customFormat="1" ht="11.25">
      <c r="A28" s="228" t="s">
        <v>685</v>
      </c>
      <c r="B28" s="308">
        <v>186240</v>
      </c>
      <c r="C28" s="308" t="s">
        <v>1306</v>
      </c>
      <c r="D28" s="308">
        <v>186240</v>
      </c>
    </row>
    <row r="29" spans="1:4" s="285" customFormat="1" ht="11.25">
      <c r="A29" s="228" t="s">
        <v>686</v>
      </c>
      <c r="B29" s="308">
        <v>156460</v>
      </c>
      <c r="C29" s="308" t="s">
        <v>1306</v>
      </c>
      <c r="D29" s="308">
        <v>156460</v>
      </c>
    </row>
    <row r="30" spans="1:4" s="285" customFormat="1" ht="11.25">
      <c r="A30" s="228" t="s">
        <v>1307</v>
      </c>
      <c r="B30" s="308">
        <v>7526410</v>
      </c>
      <c r="C30" s="308" t="s">
        <v>1306</v>
      </c>
      <c r="D30" s="308">
        <v>7526410</v>
      </c>
    </row>
    <row r="31" spans="1:4" s="285" customFormat="1" ht="22.5">
      <c r="A31" s="228" t="s">
        <v>687</v>
      </c>
      <c r="B31" s="308">
        <v>332500</v>
      </c>
      <c r="C31" s="308">
        <v>1270000</v>
      </c>
      <c r="D31" s="308">
        <v>1602500</v>
      </c>
    </row>
    <row r="32" spans="1:4" s="285" customFormat="1" ht="11.25">
      <c r="A32" s="228" t="s">
        <v>1385</v>
      </c>
      <c r="B32" s="308">
        <v>1500000</v>
      </c>
      <c r="C32" s="308" t="s">
        <v>1306</v>
      </c>
      <c r="D32" s="308">
        <v>1500000</v>
      </c>
    </row>
    <row r="33" spans="1:4" s="285" customFormat="1" ht="11.25">
      <c r="A33" s="228" t="s">
        <v>688</v>
      </c>
      <c r="B33" s="308">
        <v>2665860</v>
      </c>
      <c r="C33" s="308">
        <v>30000</v>
      </c>
      <c r="D33" s="308">
        <v>2695860</v>
      </c>
    </row>
    <row r="34" spans="1:4" s="285" customFormat="1" ht="11.25">
      <c r="A34" s="227" t="s">
        <v>998</v>
      </c>
      <c r="B34" s="307">
        <v>551600</v>
      </c>
      <c r="C34" s="307">
        <v>1434000</v>
      </c>
      <c r="D34" s="307">
        <v>1985600</v>
      </c>
    </row>
    <row r="35" spans="1:4" s="285" customFormat="1" ht="11.25">
      <c r="A35" s="228" t="s">
        <v>689</v>
      </c>
      <c r="B35" s="308">
        <v>551600</v>
      </c>
      <c r="C35" s="308">
        <v>1434000</v>
      </c>
      <c r="D35" s="308">
        <v>1985600</v>
      </c>
    </row>
    <row r="36" spans="1:4" s="285" customFormat="1" ht="11.25">
      <c r="A36" s="227" t="s">
        <v>1000</v>
      </c>
      <c r="B36" s="307">
        <v>25351556</v>
      </c>
      <c r="C36" s="307">
        <v>1618136</v>
      </c>
      <c r="D36" s="307">
        <v>26969692</v>
      </c>
    </row>
    <row r="37" spans="1:4" s="285" customFormat="1" ht="11.25">
      <c r="A37" s="228" t="s">
        <v>1700</v>
      </c>
      <c r="B37" s="308">
        <v>294500</v>
      </c>
      <c r="C37" s="308" t="s">
        <v>1306</v>
      </c>
      <c r="D37" s="308">
        <v>294500</v>
      </c>
    </row>
    <row r="38" spans="1:4" s="285" customFormat="1" ht="11.25">
      <c r="A38" s="228" t="s">
        <v>672</v>
      </c>
      <c r="B38" s="308">
        <v>508000</v>
      </c>
      <c r="C38" s="308" t="s">
        <v>1306</v>
      </c>
      <c r="D38" s="308">
        <v>508000</v>
      </c>
    </row>
    <row r="39" spans="1:4" s="285" customFormat="1" ht="11.25">
      <c r="A39" s="228" t="s">
        <v>673</v>
      </c>
      <c r="B39" s="308">
        <v>705000</v>
      </c>
      <c r="C39" s="308" t="s">
        <v>1306</v>
      </c>
      <c r="D39" s="308">
        <v>705000</v>
      </c>
    </row>
    <row r="40" spans="1:4" s="285" customFormat="1" ht="11.25">
      <c r="A40" s="228" t="s">
        <v>674</v>
      </c>
      <c r="B40" s="308">
        <v>451400</v>
      </c>
      <c r="C40" s="308">
        <v>55000</v>
      </c>
      <c r="D40" s="308">
        <v>506400</v>
      </c>
    </row>
    <row r="41" spans="1:4" s="285" customFormat="1" ht="11.25">
      <c r="A41" s="228" t="s">
        <v>675</v>
      </c>
      <c r="B41" s="308">
        <v>4198500</v>
      </c>
      <c r="C41" s="308" t="s">
        <v>1306</v>
      </c>
      <c r="D41" s="308">
        <v>4198500</v>
      </c>
    </row>
    <row r="42" spans="1:4" s="285" customFormat="1" ht="11.25">
      <c r="A42" s="228" t="s">
        <v>676</v>
      </c>
      <c r="B42" s="308">
        <v>77000</v>
      </c>
      <c r="C42" s="308">
        <v>15000</v>
      </c>
      <c r="D42" s="308">
        <v>92000</v>
      </c>
    </row>
    <row r="43" spans="1:4" s="285" customFormat="1" ht="11.25">
      <c r="A43" s="228" t="s">
        <v>678</v>
      </c>
      <c r="B43" s="308">
        <v>45000</v>
      </c>
      <c r="C43" s="308">
        <v>5000</v>
      </c>
      <c r="D43" s="308">
        <v>50000</v>
      </c>
    </row>
    <row r="44" spans="1:4" s="285" customFormat="1" ht="11.25">
      <c r="A44" s="228" t="s">
        <v>690</v>
      </c>
      <c r="B44" s="308">
        <v>468700</v>
      </c>
      <c r="C44" s="308" t="s">
        <v>1306</v>
      </c>
      <c r="D44" s="308">
        <v>468700</v>
      </c>
    </row>
    <row r="45" spans="1:4" s="285" customFormat="1" ht="11.25">
      <c r="A45" s="228" t="s">
        <v>424</v>
      </c>
      <c r="B45" s="308">
        <v>1414560</v>
      </c>
      <c r="C45" s="308">
        <v>25256</v>
      </c>
      <c r="D45" s="308">
        <v>1439816</v>
      </c>
    </row>
    <row r="46" spans="1:4" s="285" customFormat="1" ht="11.25">
      <c r="A46" s="228" t="s">
        <v>425</v>
      </c>
      <c r="B46" s="308">
        <v>120000</v>
      </c>
      <c r="C46" s="308">
        <v>182000</v>
      </c>
      <c r="D46" s="308">
        <v>302000</v>
      </c>
    </row>
    <row r="47" spans="1:4" s="285" customFormat="1" ht="11.25">
      <c r="A47" s="228" t="s">
        <v>426</v>
      </c>
      <c r="B47" s="308">
        <v>1711000</v>
      </c>
      <c r="C47" s="308" t="s">
        <v>1306</v>
      </c>
      <c r="D47" s="308">
        <v>1711000</v>
      </c>
    </row>
    <row r="48" spans="1:4" s="285" customFormat="1" ht="11.25">
      <c r="A48" s="228" t="s">
        <v>427</v>
      </c>
      <c r="B48" s="308">
        <v>298800</v>
      </c>
      <c r="C48" s="308">
        <v>1126200</v>
      </c>
      <c r="D48" s="308">
        <v>1425000</v>
      </c>
    </row>
    <row r="49" spans="1:4" s="285" customFormat="1" ht="11.25">
      <c r="A49" s="228" t="s">
        <v>428</v>
      </c>
      <c r="B49" s="308">
        <v>136000</v>
      </c>
      <c r="C49" s="308" t="s">
        <v>1306</v>
      </c>
      <c r="D49" s="308">
        <v>136000</v>
      </c>
    </row>
    <row r="50" spans="1:4" s="285" customFormat="1" ht="11.25">
      <c r="A50" s="228" t="s">
        <v>429</v>
      </c>
      <c r="B50" s="308">
        <v>6867912</v>
      </c>
      <c r="C50" s="308">
        <v>50000</v>
      </c>
      <c r="D50" s="308">
        <v>6917912</v>
      </c>
    </row>
    <row r="51" spans="1:4" s="285" customFormat="1" ht="11.25">
      <c r="A51" s="228" t="s">
        <v>430</v>
      </c>
      <c r="B51" s="308">
        <v>83000</v>
      </c>
      <c r="C51" s="308" t="s">
        <v>1306</v>
      </c>
      <c r="D51" s="308">
        <v>83000</v>
      </c>
    </row>
    <row r="52" spans="1:4" s="285" customFormat="1" ht="11.25">
      <c r="A52" s="228" t="s">
        <v>431</v>
      </c>
      <c r="B52" s="308">
        <v>611298</v>
      </c>
      <c r="C52" s="308">
        <v>39200</v>
      </c>
      <c r="D52" s="308">
        <v>650498</v>
      </c>
    </row>
    <row r="53" spans="1:4" s="285" customFormat="1" ht="11.25">
      <c r="A53" s="228" t="s">
        <v>432</v>
      </c>
      <c r="B53" s="308">
        <v>606600</v>
      </c>
      <c r="C53" s="308">
        <v>50000</v>
      </c>
      <c r="D53" s="308">
        <v>656600</v>
      </c>
    </row>
    <row r="54" spans="1:4" s="285" customFormat="1" ht="11.25">
      <c r="A54" s="228" t="s">
        <v>1701</v>
      </c>
      <c r="B54" s="308">
        <v>695860</v>
      </c>
      <c r="C54" s="308">
        <v>15480</v>
      </c>
      <c r="D54" s="308">
        <v>711340</v>
      </c>
    </row>
    <row r="55" spans="1:4" s="285" customFormat="1" ht="11.25">
      <c r="A55" s="228" t="s">
        <v>433</v>
      </c>
      <c r="B55" s="308">
        <v>272380</v>
      </c>
      <c r="C55" s="308" t="s">
        <v>1306</v>
      </c>
      <c r="D55" s="308">
        <v>272380</v>
      </c>
    </row>
    <row r="56" spans="1:4" s="285" customFormat="1" ht="11.25">
      <c r="A56" s="228" t="s">
        <v>434</v>
      </c>
      <c r="B56" s="308">
        <v>332617</v>
      </c>
      <c r="C56" s="308" t="s">
        <v>1306</v>
      </c>
      <c r="D56" s="308">
        <v>332617</v>
      </c>
    </row>
    <row r="57" spans="1:4" s="285" customFormat="1" ht="11.25">
      <c r="A57" s="228" t="s">
        <v>435</v>
      </c>
      <c r="B57" s="308">
        <v>1067935</v>
      </c>
      <c r="C57" s="308" t="s">
        <v>1306</v>
      </c>
      <c r="D57" s="308">
        <v>1067935</v>
      </c>
    </row>
    <row r="58" spans="1:4" s="285" customFormat="1" ht="11.25">
      <c r="A58" s="228" t="s">
        <v>1702</v>
      </c>
      <c r="B58" s="308">
        <v>1808004</v>
      </c>
      <c r="C58" s="308" t="s">
        <v>1306</v>
      </c>
      <c r="D58" s="308">
        <v>1808004</v>
      </c>
    </row>
    <row r="59" spans="1:4" s="285" customFormat="1" ht="11.25">
      <c r="A59" s="228" t="s">
        <v>436</v>
      </c>
      <c r="B59" s="308">
        <v>1654274</v>
      </c>
      <c r="C59" s="308">
        <v>20000</v>
      </c>
      <c r="D59" s="308">
        <v>1674274</v>
      </c>
    </row>
    <row r="60" spans="1:4" s="285" customFormat="1" ht="11.25">
      <c r="A60" s="228" t="s">
        <v>437</v>
      </c>
      <c r="B60" s="308">
        <v>648416</v>
      </c>
      <c r="C60" s="308" t="s">
        <v>1306</v>
      </c>
      <c r="D60" s="308">
        <v>648416</v>
      </c>
    </row>
    <row r="61" spans="1:4" s="285" customFormat="1" ht="11.25">
      <c r="A61" s="228" t="s">
        <v>1308</v>
      </c>
      <c r="B61" s="308">
        <v>135000</v>
      </c>
      <c r="C61" s="308">
        <v>18000</v>
      </c>
      <c r="D61" s="308">
        <v>153000</v>
      </c>
    </row>
    <row r="62" spans="1:4" s="285" customFormat="1" ht="11.25">
      <c r="A62" s="228" t="s">
        <v>438</v>
      </c>
      <c r="B62" s="308">
        <v>139800</v>
      </c>
      <c r="C62" s="308">
        <v>17000</v>
      </c>
      <c r="D62" s="308">
        <v>156800</v>
      </c>
    </row>
    <row r="63" spans="1:4" s="285" customFormat="1" ht="11.25">
      <c r="A63" s="227" t="s">
        <v>780</v>
      </c>
      <c r="B63" s="307">
        <v>41819510</v>
      </c>
      <c r="C63" s="307" t="s">
        <v>1306</v>
      </c>
      <c r="D63" s="307">
        <v>41819510</v>
      </c>
    </row>
    <row r="64" spans="1:4" s="285" customFormat="1" ht="11.25">
      <c r="A64" s="228" t="s">
        <v>76</v>
      </c>
      <c r="B64" s="308">
        <v>39900000</v>
      </c>
      <c r="C64" s="308" t="s">
        <v>1306</v>
      </c>
      <c r="D64" s="308">
        <v>39900000</v>
      </c>
    </row>
    <row r="65" spans="1:4" s="285" customFormat="1" ht="11.25">
      <c r="A65" s="228" t="s">
        <v>439</v>
      </c>
      <c r="B65" s="308">
        <v>1919510</v>
      </c>
      <c r="C65" s="308" t="s">
        <v>1306</v>
      </c>
      <c r="D65" s="308">
        <v>1919510</v>
      </c>
    </row>
    <row r="66" spans="1:4" s="285" customFormat="1" ht="11.25">
      <c r="A66" s="227" t="s">
        <v>782</v>
      </c>
      <c r="B66" s="307">
        <v>285213050</v>
      </c>
      <c r="C66" s="307">
        <v>21553000</v>
      </c>
      <c r="D66" s="307">
        <v>306766050</v>
      </c>
    </row>
    <row r="67" spans="1:4" s="285" customFormat="1" ht="11.25">
      <c r="A67" s="228" t="s">
        <v>2016</v>
      </c>
      <c r="B67" s="308" t="s">
        <v>1306</v>
      </c>
      <c r="C67" s="308">
        <v>400000</v>
      </c>
      <c r="D67" s="308">
        <v>400000</v>
      </c>
    </row>
    <row r="68" spans="1:4" s="285" customFormat="1" ht="11.25">
      <c r="A68" s="228" t="s">
        <v>678</v>
      </c>
      <c r="B68" s="308">
        <v>115000</v>
      </c>
      <c r="C68" s="308">
        <v>5000</v>
      </c>
      <c r="D68" s="308">
        <v>120000</v>
      </c>
    </row>
    <row r="69" spans="1:4" s="285" customFormat="1" ht="11.25">
      <c r="A69" s="228" t="s">
        <v>9</v>
      </c>
      <c r="B69" s="308">
        <v>25643000</v>
      </c>
      <c r="C69" s="308">
        <v>505000</v>
      </c>
      <c r="D69" s="308">
        <v>26148000</v>
      </c>
    </row>
    <row r="70" spans="1:4" s="285" customFormat="1" ht="11.25">
      <c r="A70" s="228" t="s">
        <v>10</v>
      </c>
      <c r="B70" s="308">
        <v>41000</v>
      </c>
      <c r="C70" s="308" t="s">
        <v>1306</v>
      </c>
      <c r="D70" s="308">
        <v>41000</v>
      </c>
    </row>
    <row r="71" spans="1:4" s="285" customFormat="1" ht="22.5">
      <c r="A71" s="228" t="s">
        <v>11</v>
      </c>
      <c r="B71" s="308">
        <v>200000</v>
      </c>
      <c r="C71" s="308" t="s">
        <v>1306</v>
      </c>
      <c r="D71" s="308">
        <v>200000</v>
      </c>
    </row>
    <row r="72" spans="1:4" s="285" customFormat="1" ht="11.25">
      <c r="A72" s="228" t="s">
        <v>12</v>
      </c>
      <c r="B72" s="308">
        <v>29000000</v>
      </c>
      <c r="C72" s="308" t="s">
        <v>1306</v>
      </c>
      <c r="D72" s="308">
        <v>29000000</v>
      </c>
    </row>
    <row r="73" spans="1:4" s="285" customFormat="1" ht="11.25">
      <c r="A73" s="228" t="s">
        <v>13</v>
      </c>
      <c r="B73" s="308">
        <v>66913000</v>
      </c>
      <c r="C73" s="308">
        <v>3001000</v>
      </c>
      <c r="D73" s="308">
        <v>69914000</v>
      </c>
    </row>
    <row r="74" spans="1:4" s="285" customFormat="1" ht="11.25">
      <c r="A74" s="228" t="s">
        <v>1309</v>
      </c>
      <c r="B74" s="308">
        <v>5708000</v>
      </c>
      <c r="C74" s="308">
        <v>92000</v>
      </c>
      <c r="D74" s="308">
        <v>5800000</v>
      </c>
    </row>
    <row r="75" spans="1:4" s="285" customFormat="1" ht="11.25">
      <c r="A75" s="228" t="s">
        <v>440</v>
      </c>
      <c r="B75" s="308">
        <v>265000</v>
      </c>
      <c r="C75" s="308">
        <v>135000</v>
      </c>
      <c r="D75" s="308">
        <v>400000</v>
      </c>
    </row>
    <row r="76" spans="1:4" s="285" customFormat="1" ht="11.25">
      <c r="A76" s="228" t="s">
        <v>647</v>
      </c>
      <c r="B76" s="308">
        <v>328000</v>
      </c>
      <c r="C76" s="308">
        <v>16000</v>
      </c>
      <c r="D76" s="308">
        <v>344000</v>
      </c>
    </row>
    <row r="77" spans="1:4" s="285" customFormat="1" ht="11.25">
      <c r="A77" s="228" t="s">
        <v>441</v>
      </c>
      <c r="B77" s="308">
        <v>5400000</v>
      </c>
      <c r="C77" s="308" t="s">
        <v>1306</v>
      </c>
      <c r="D77" s="308">
        <v>5400000</v>
      </c>
    </row>
    <row r="78" spans="1:4" s="285" customFormat="1" ht="11.25">
      <c r="A78" s="228" t="s">
        <v>442</v>
      </c>
      <c r="B78" s="308">
        <v>124059050</v>
      </c>
      <c r="C78" s="308" t="s">
        <v>1306</v>
      </c>
      <c r="D78" s="308">
        <v>124059050</v>
      </c>
    </row>
    <row r="79" spans="1:4" s="285" customFormat="1" ht="11.25">
      <c r="A79" s="228" t="s">
        <v>2017</v>
      </c>
      <c r="B79" s="308">
        <v>2000000</v>
      </c>
      <c r="C79" s="308">
        <v>15100000</v>
      </c>
      <c r="D79" s="308">
        <v>17100000</v>
      </c>
    </row>
    <row r="80" spans="1:4" s="285" customFormat="1" ht="11.25">
      <c r="A80" s="228" t="s">
        <v>1310</v>
      </c>
      <c r="B80" s="308">
        <v>285000</v>
      </c>
      <c r="C80" s="308">
        <v>61000</v>
      </c>
      <c r="D80" s="308">
        <v>346000</v>
      </c>
    </row>
    <row r="81" spans="1:4" s="285" customFormat="1" ht="11.25">
      <c r="A81" s="228" t="s">
        <v>1311</v>
      </c>
      <c r="B81" s="308">
        <v>391000</v>
      </c>
      <c r="C81" s="308">
        <v>41000</v>
      </c>
      <c r="D81" s="308">
        <v>432000</v>
      </c>
    </row>
    <row r="82" spans="1:4" s="285" customFormat="1" ht="11.25">
      <c r="A82" s="228" t="s">
        <v>1312</v>
      </c>
      <c r="B82" s="308">
        <v>24511000</v>
      </c>
      <c r="C82" s="308">
        <v>1401000</v>
      </c>
      <c r="D82" s="308">
        <v>25912000</v>
      </c>
    </row>
    <row r="83" spans="1:4" s="285" customFormat="1" ht="11.25">
      <c r="A83" s="228" t="s">
        <v>1313</v>
      </c>
      <c r="B83" s="308">
        <v>304000</v>
      </c>
      <c r="C83" s="308">
        <v>796000</v>
      </c>
      <c r="D83" s="308">
        <v>1100000</v>
      </c>
    </row>
    <row r="84" spans="1:4" s="285" customFormat="1" ht="22.5">
      <c r="A84" s="228" t="s">
        <v>1703</v>
      </c>
      <c r="B84" s="308">
        <v>50000</v>
      </c>
      <c r="C84" s="308" t="s">
        <v>1306</v>
      </c>
      <c r="D84" s="308">
        <v>50000</v>
      </c>
    </row>
    <row r="85" spans="1:4" s="285" customFormat="1" ht="11.25">
      <c r="A85" s="227" t="s">
        <v>784</v>
      </c>
      <c r="B85" s="307">
        <v>14888800</v>
      </c>
      <c r="C85" s="307">
        <v>43000</v>
      </c>
      <c r="D85" s="307">
        <v>14931800</v>
      </c>
    </row>
    <row r="86" spans="1:4" s="285" customFormat="1" ht="11.25">
      <c r="A86" s="228" t="s">
        <v>443</v>
      </c>
      <c r="B86" s="308">
        <v>4800000</v>
      </c>
      <c r="C86" s="308" t="s">
        <v>1306</v>
      </c>
      <c r="D86" s="308">
        <v>4800000</v>
      </c>
    </row>
    <row r="87" spans="1:4" s="285" customFormat="1" ht="11.25">
      <c r="A87" s="228" t="s">
        <v>444</v>
      </c>
      <c r="B87" s="308">
        <v>5508000</v>
      </c>
      <c r="C87" s="308" t="s">
        <v>1306</v>
      </c>
      <c r="D87" s="308">
        <v>5508000</v>
      </c>
    </row>
    <row r="88" spans="1:4" s="285" customFormat="1" ht="11.25">
      <c r="A88" s="228" t="s">
        <v>445</v>
      </c>
      <c r="B88" s="308">
        <v>1657380</v>
      </c>
      <c r="C88" s="308" t="s">
        <v>1306</v>
      </c>
      <c r="D88" s="308">
        <v>1657380</v>
      </c>
    </row>
    <row r="89" spans="1:4" s="285" customFormat="1" ht="11.25">
      <c r="A89" s="228" t="s">
        <v>672</v>
      </c>
      <c r="B89" s="308">
        <v>252000</v>
      </c>
      <c r="C89" s="308" t="s">
        <v>1306</v>
      </c>
      <c r="D89" s="308">
        <v>252000</v>
      </c>
    </row>
    <row r="90" spans="1:4" s="285" customFormat="1" ht="11.25">
      <c r="A90" s="228" t="s">
        <v>673</v>
      </c>
      <c r="B90" s="308">
        <v>347000</v>
      </c>
      <c r="C90" s="308" t="s">
        <v>1306</v>
      </c>
      <c r="D90" s="308">
        <v>347000</v>
      </c>
    </row>
    <row r="91" spans="1:4" s="285" customFormat="1" ht="11.25">
      <c r="A91" s="228" t="s">
        <v>674</v>
      </c>
      <c r="B91" s="308">
        <v>263700</v>
      </c>
      <c r="C91" s="308">
        <v>17200</v>
      </c>
      <c r="D91" s="308">
        <v>280900</v>
      </c>
    </row>
    <row r="92" spans="1:4" s="285" customFormat="1" ht="11.25">
      <c r="A92" s="228" t="s">
        <v>675</v>
      </c>
      <c r="B92" s="308">
        <v>2034920</v>
      </c>
      <c r="C92" s="308" t="s">
        <v>1306</v>
      </c>
      <c r="D92" s="308">
        <v>2034920</v>
      </c>
    </row>
    <row r="93" spans="1:4" s="285" customFormat="1" ht="11.25">
      <c r="A93" s="228" t="s">
        <v>676</v>
      </c>
      <c r="B93" s="308">
        <v>25800</v>
      </c>
      <c r="C93" s="308" t="s">
        <v>1306</v>
      </c>
      <c r="D93" s="308">
        <v>25800</v>
      </c>
    </row>
    <row r="94" spans="1:4" s="285" customFormat="1" ht="11.25">
      <c r="A94" s="228" t="s">
        <v>446</v>
      </c>
      <c r="B94" s="308" t="s">
        <v>1306</v>
      </c>
      <c r="C94" s="308">
        <v>25800</v>
      </c>
      <c r="D94" s="308">
        <v>25800</v>
      </c>
    </row>
    <row r="95" spans="1:4" s="285" customFormat="1" ht="11.25">
      <c r="A95" s="227" t="s">
        <v>786</v>
      </c>
      <c r="B95" s="307">
        <v>189034062</v>
      </c>
      <c r="C95" s="307">
        <v>26311962</v>
      </c>
      <c r="D95" s="307">
        <v>215346024</v>
      </c>
    </row>
    <row r="96" spans="1:4" s="285" customFormat="1" ht="11.25">
      <c r="A96" s="228" t="s">
        <v>672</v>
      </c>
      <c r="B96" s="308">
        <v>172200</v>
      </c>
      <c r="C96" s="308" t="s">
        <v>1306</v>
      </c>
      <c r="D96" s="308">
        <v>172200</v>
      </c>
    </row>
    <row r="97" spans="1:4" s="285" customFormat="1" ht="11.25">
      <c r="A97" s="228" t="s">
        <v>673</v>
      </c>
      <c r="B97" s="308">
        <v>51000</v>
      </c>
      <c r="C97" s="308" t="s">
        <v>1306</v>
      </c>
      <c r="D97" s="308">
        <v>51000</v>
      </c>
    </row>
    <row r="98" spans="1:4" s="285" customFormat="1" ht="11.25">
      <c r="A98" s="228" t="s">
        <v>674</v>
      </c>
      <c r="B98" s="308">
        <v>108200</v>
      </c>
      <c r="C98" s="308">
        <v>10000</v>
      </c>
      <c r="D98" s="308">
        <v>118200</v>
      </c>
    </row>
    <row r="99" spans="1:4" s="285" customFormat="1" ht="11.25">
      <c r="A99" s="228" t="s">
        <v>675</v>
      </c>
      <c r="B99" s="308">
        <v>2848400</v>
      </c>
      <c r="C99" s="308" t="s">
        <v>1306</v>
      </c>
      <c r="D99" s="308">
        <v>2848400</v>
      </c>
    </row>
    <row r="100" spans="1:4" s="285" customFormat="1" ht="11.25">
      <c r="A100" s="228" t="s">
        <v>676</v>
      </c>
      <c r="B100" s="308">
        <v>12000</v>
      </c>
      <c r="C100" s="308">
        <v>10500</v>
      </c>
      <c r="D100" s="308">
        <v>22500</v>
      </c>
    </row>
    <row r="101" spans="1:4" s="285" customFormat="1" ht="11.25">
      <c r="A101" s="228" t="s">
        <v>1314</v>
      </c>
      <c r="B101" s="308">
        <v>530200</v>
      </c>
      <c r="C101" s="308">
        <v>20000</v>
      </c>
      <c r="D101" s="308">
        <v>550200</v>
      </c>
    </row>
    <row r="102" spans="1:4" s="285" customFormat="1" ht="11.25">
      <c r="A102" s="228" t="s">
        <v>1315</v>
      </c>
      <c r="B102" s="308">
        <v>728500</v>
      </c>
      <c r="C102" s="308">
        <v>20000</v>
      </c>
      <c r="D102" s="308">
        <v>748500</v>
      </c>
    </row>
    <row r="103" spans="1:4" s="285" customFormat="1" ht="11.25">
      <c r="A103" s="228" t="s">
        <v>260</v>
      </c>
      <c r="B103" s="308">
        <v>135000</v>
      </c>
      <c r="C103" s="308" t="s">
        <v>1306</v>
      </c>
      <c r="D103" s="308">
        <v>135000</v>
      </c>
    </row>
    <row r="104" spans="1:4" s="285" customFormat="1" ht="22.5">
      <c r="A104" s="228" t="s">
        <v>447</v>
      </c>
      <c r="B104" s="308">
        <v>1346980</v>
      </c>
      <c r="C104" s="308">
        <v>184800</v>
      </c>
      <c r="D104" s="308">
        <v>1531780</v>
      </c>
    </row>
    <row r="105" spans="1:4" s="285" customFormat="1" ht="11.25">
      <c r="A105" s="228" t="s">
        <v>448</v>
      </c>
      <c r="B105" s="308">
        <v>171144</v>
      </c>
      <c r="C105" s="308">
        <v>17638</v>
      </c>
      <c r="D105" s="308">
        <v>188782</v>
      </c>
    </row>
    <row r="106" spans="1:4" s="285" customFormat="1" ht="11.25">
      <c r="A106" s="228" t="s">
        <v>449</v>
      </c>
      <c r="B106" s="308">
        <v>9354800</v>
      </c>
      <c r="C106" s="308" t="s">
        <v>1306</v>
      </c>
      <c r="D106" s="308">
        <v>9354800</v>
      </c>
    </row>
    <row r="107" spans="1:4" s="285" customFormat="1" ht="11.25">
      <c r="A107" s="228" t="s">
        <v>450</v>
      </c>
      <c r="B107" s="308">
        <v>488800</v>
      </c>
      <c r="C107" s="308">
        <v>9360</v>
      </c>
      <c r="D107" s="308">
        <v>498160</v>
      </c>
    </row>
    <row r="108" spans="1:4" s="285" customFormat="1" ht="11.25">
      <c r="A108" s="228" t="s">
        <v>451</v>
      </c>
      <c r="B108" s="308">
        <v>7937850</v>
      </c>
      <c r="C108" s="308" t="s">
        <v>1306</v>
      </c>
      <c r="D108" s="308">
        <v>7937850</v>
      </c>
    </row>
    <row r="109" spans="1:4" s="285" customFormat="1" ht="11.25">
      <c r="A109" s="228" t="s">
        <v>452</v>
      </c>
      <c r="B109" s="308">
        <v>117270</v>
      </c>
      <c r="C109" s="308">
        <v>293390</v>
      </c>
      <c r="D109" s="308">
        <v>410660</v>
      </c>
    </row>
    <row r="110" spans="1:4" s="285" customFormat="1" ht="11.25">
      <c r="A110" s="228" t="s">
        <v>167</v>
      </c>
      <c r="B110" s="308">
        <v>111576</v>
      </c>
      <c r="C110" s="308">
        <v>68423</v>
      </c>
      <c r="D110" s="308">
        <v>179999</v>
      </c>
    </row>
    <row r="111" spans="1:4" s="285" customFormat="1" ht="11.25">
      <c r="A111" s="228" t="s">
        <v>168</v>
      </c>
      <c r="B111" s="308">
        <v>6384655</v>
      </c>
      <c r="C111" s="308">
        <v>623719</v>
      </c>
      <c r="D111" s="308">
        <v>7008374</v>
      </c>
    </row>
    <row r="112" spans="1:4" s="285" customFormat="1" ht="11.25">
      <c r="A112" s="228" t="s">
        <v>169</v>
      </c>
      <c r="B112" s="308">
        <v>656096</v>
      </c>
      <c r="C112" s="308">
        <v>10000</v>
      </c>
      <c r="D112" s="308">
        <v>666096</v>
      </c>
    </row>
    <row r="113" spans="1:4" s="285" customFormat="1" ht="11.25">
      <c r="A113" s="228" t="s">
        <v>170</v>
      </c>
      <c r="B113" s="308">
        <v>261915</v>
      </c>
      <c r="C113" s="308" t="s">
        <v>1306</v>
      </c>
      <c r="D113" s="308">
        <v>261915</v>
      </c>
    </row>
    <row r="114" spans="1:4" s="285" customFormat="1" ht="22.5">
      <c r="A114" s="228" t="s">
        <v>171</v>
      </c>
      <c r="B114" s="308">
        <v>133845</v>
      </c>
      <c r="C114" s="308">
        <v>1000</v>
      </c>
      <c r="D114" s="308">
        <v>134845</v>
      </c>
    </row>
    <row r="115" spans="1:4" s="285" customFormat="1" ht="11.25">
      <c r="A115" s="228" t="s">
        <v>1316</v>
      </c>
      <c r="B115" s="308">
        <v>77300</v>
      </c>
      <c r="C115" s="308" t="s">
        <v>1306</v>
      </c>
      <c r="D115" s="308">
        <v>77300</v>
      </c>
    </row>
    <row r="116" spans="1:4" s="285" customFormat="1" ht="11.25">
      <c r="A116" s="228" t="s">
        <v>172</v>
      </c>
      <c r="B116" s="308">
        <v>29968</v>
      </c>
      <c r="C116" s="308">
        <v>1800</v>
      </c>
      <c r="D116" s="308">
        <v>31768</v>
      </c>
    </row>
    <row r="117" spans="1:4" s="285" customFormat="1" ht="11.25">
      <c r="A117" s="228" t="s">
        <v>173</v>
      </c>
      <c r="B117" s="308" t="s">
        <v>1306</v>
      </c>
      <c r="C117" s="308">
        <v>2190000</v>
      </c>
      <c r="D117" s="308">
        <v>2190000</v>
      </c>
    </row>
    <row r="118" spans="1:4" s="285" customFormat="1" ht="11.25">
      <c r="A118" s="228" t="s">
        <v>174</v>
      </c>
      <c r="B118" s="308">
        <v>1900000</v>
      </c>
      <c r="C118" s="308" t="s">
        <v>1306</v>
      </c>
      <c r="D118" s="308">
        <v>1900000</v>
      </c>
    </row>
    <row r="119" spans="1:4" s="285" customFormat="1" ht="11.25">
      <c r="A119" s="228" t="s">
        <v>175</v>
      </c>
      <c r="B119" s="308" t="s">
        <v>1306</v>
      </c>
      <c r="C119" s="308">
        <v>22848000</v>
      </c>
      <c r="D119" s="308">
        <v>22848000</v>
      </c>
    </row>
    <row r="120" spans="1:4" s="285" customFormat="1" ht="11.25">
      <c r="A120" s="228" t="s">
        <v>176</v>
      </c>
      <c r="B120" s="308">
        <v>132597</v>
      </c>
      <c r="C120" s="308">
        <v>3332</v>
      </c>
      <c r="D120" s="308">
        <v>135929</v>
      </c>
    </row>
    <row r="121" spans="1:4" s="285" customFormat="1" ht="11.25">
      <c r="A121" s="228" t="s">
        <v>462</v>
      </c>
      <c r="B121" s="308">
        <v>142217997</v>
      </c>
      <c r="C121" s="308" t="s">
        <v>1306</v>
      </c>
      <c r="D121" s="308">
        <v>142217997</v>
      </c>
    </row>
    <row r="122" spans="1:4" s="285" customFormat="1" ht="11.25">
      <c r="A122" s="228" t="s">
        <v>463</v>
      </c>
      <c r="B122" s="308">
        <v>1196000</v>
      </c>
      <c r="C122" s="308" t="s">
        <v>1306</v>
      </c>
      <c r="D122" s="308">
        <v>1196000</v>
      </c>
    </row>
    <row r="123" spans="1:4" s="285" customFormat="1" ht="11.25">
      <c r="A123" s="228" t="s">
        <v>464</v>
      </c>
      <c r="B123" s="308">
        <v>2200000</v>
      </c>
      <c r="C123" s="308" t="s">
        <v>1306</v>
      </c>
      <c r="D123" s="308">
        <v>2200000</v>
      </c>
    </row>
    <row r="124" spans="1:4" s="285" customFormat="1" ht="11.25">
      <c r="A124" s="228" t="s">
        <v>465</v>
      </c>
      <c r="B124" s="308">
        <v>1210000</v>
      </c>
      <c r="C124" s="308" t="s">
        <v>1306</v>
      </c>
      <c r="D124" s="308">
        <v>1210000</v>
      </c>
    </row>
    <row r="125" spans="1:4" s="285" customFormat="1" ht="11.25">
      <c r="A125" s="228" t="s">
        <v>466</v>
      </c>
      <c r="B125" s="308">
        <v>3091519</v>
      </c>
      <c r="C125" s="308" t="s">
        <v>1306</v>
      </c>
      <c r="D125" s="308">
        <v>3091519</v>
      </c>
    </row>
    <row r="126" spans="1:4" s="285" customFormat="1" ht="11.25">
      <c r="A126" s="228" t="s">
        <v>467</v>
      </c>
      <c r="B126" s="308">
        <v>88000</v>
      </c>
      <c r="C126" s="308" t="s">
        <v>1306</v>
      </c>
      <c r="D126" s="308">
        <v>88000</v>
      </c>
    </row>
    <row r="127" spans="1:4" s="285" customFormat="1" ht="11.25">
      <c r="A127" s="228" t="s">
        <v>468</v>
      </c>
      <c r="B127" s="308">
        <v>740250</v>
      </c>
      <c r="C127" s="308" t="s">
        <v>1306</v>
      </c>
      <c r="D127" s="308">
        <v>740250</v>
      </c>
    </row>
    <row r="128" spans="1:4" s="285" customFormat="1" ht="11.25">
      <c r="A128" s="228" t="s">
        <v>469</v>
      </c>
      <c r="B128" s="308">
        <v>3600000</v>
      </c>
      <c r="C128" s="308" t="s">
        <v>1306</v>
      </c>
      <c r="D128" s="308">
        <v>3600000</v>
      </c>
    </row>
    <row r="129" spans="1:4" s="285" customFormat="1" ht="11.25">
      <c r="A129" s="228" t="s">
        <v>77</v>
      </c>
      <c r="B129" s="308">
        <v>1000000</v>
      </c>
      <c r="C129" s="308" t="s">
        <v>1306</v>
      </c>
      <c r="D129" s="308">
        <v>1000000</v>
      </c>
    </row>
    <row r="130" spans="1:4" s="285" customFormat="1" ht="11.25">
      <c r="A130" s="227" t="s">
        <v>788</v>
      </c>
      <c r="B130" s="307">
        <v>4414100</v>
      </c>
      <c r="C130" s="307">
        <v>61500</v>
      </c>
      <c r="D130" s="307">
        <v>4475600</v>
      </c>
    </row>
    <row r="131" spans="1:4" s="285" customFormat="1" ht="11.25">
      <c r="A131" s="228" t="s">
        <v>672</v>
      </c>
      <c r="B131" s="308">
        <v>206750</v>
      </c>
      <c r="C131" s="308" t="s">
        <v>1306</v>
      </c>
      <c r="D131" s="308">
        <v>206750</v>
      </c>
    </row>
    <row r="132" spans="1:4" s="285" customFormat="1" ht="11.25">
      <c r="A132" s="228" t="s">
        <v>673</v>
      </c>
      <c r="B132" s="308">
        <v>63000</v>
      </c>
      <c r="C132" s="308" t="s">
        <v>1306</v>
      </c>
      <c r="D132" s="308">
        <v>63000</v>
      </c>
    </row>
    <row r="133" spans="1:4" s="285" customFormat="1" ht="11.25">
      <c r="A133" s="228" t="s">
        <v>674</v>
      </c>
      <c r="B133" s="308">
        <v>90850</v>
      </c>
      <c r="C133" s="308">
        <v>15000</v>
      </c>
      <c r="D133" s="308">
        <v>105850</v>
      </c>
    </row>
    <row r="134" spans="1:4" s="285" customFormat="1" ht="11.25">
      <c r="A134" s="228" t="s">
        <v>675</v>
      </c>
      <c r="B134" s="308">
        <v>1260100</v>
      </c>
      <c r="C134" s="308" t="s">
        <v>1306</v>
      </c>
      <c r="D134" s="308">
        <v>1260100</v>
      </c>
    </row>
    <row r="135" spans="1:4" s="285" customFormat="1" ht="11.25">
      <c r="A135" s="228" t="s">
        <v>676</v>
      </c>
      <c r="B135" s="308">
        <v>9600</v>
      </c>
      <c r="C135" s="308">
        <v>10500</v>
      </c>
      <c r="D135" s="308">
        <v>20100</v>
      </c>
    </row>
    <row r="136" spans="1:4" s="285" customFormat="1" ht="11.25">
      <c r="A136" s="228" t="s">
        <v>470</v>
      </c>
      <c r="B136" s="308">
        <v>1073600</v>
      </c>
      <c r="C136" s="308" t="s">
        <v>1306</v>
      </c>
      <c r="D136" s="308">
        <v>1073600</v>
      </c>
    </row>
    <row r="137" spans="1:4" s="285" customFormat="1" ht="11.25">
      <c r="A137" s="228" t="s">
        <v>1317</v>
      </c>
      <c r="B137" s="308">
        <v>417600</v>
      </c>
      <c r="C137" s="308">
        <v>36000</v>
      </c>
      <c r="D137" s="308">
        <v>453600</v>
      </c>
    </row>
    <row r="138" spans="1:4" s="285" customFormat="1" ht="11.25">
      <c r="A138" s="228" t="s">
        <v>1318</v>
      </c>
      <c r="B138" s="308">
        <v>1292600</v>
      </c>
      <c r="C138" s="308" t="s">
        <v>1306</v>
      </c>
      <c r="D138" s="308">
        <v>1292600</v>
      </c>
    </row>
    <row r="139" spans="1:4" s="285" customFormat="1" ht="11.25">
      <c r="A139" s="227" t="s">
        <v>790</v>
      </c>
      <c r="B139" s="307">
        <v>1133100</v>
      </c>
      <c r="C139" s="307">
        <v>98000</v>
      </c>
      <c r="D139" s="307">
        <v>1231100</v>
      </c>
    </row>
    <row r="140" spans="1:4" s="285" customFormat="1" ht="11.25">
      <c r="A140" s="228" t="s">
        <v>471</v>
      </c>
      <c r="B140" s="308">
        <v>34000</v>
      </c>
      <c r="C140" s="308" t="s">
        <v>1306</v>
      </c>
      <c r="D140" s="308">
        <v>34000</v>
      </c>
    </row>
    <row r="141" spans="1:4" s="285" customFormat="1" ht="11.25">
      <c r="A141" s="228" t="s">
        <v>472</v>
      </c>
      <c r="B141" s="308">
        <v>448100</v>
      </c>
      <c r="C141" s="308">
        <v>17000</v>
      </c>
      <c r="D141" s="308">
        <v>465100</v>
      </c>
    </row>
    <row r="142" spans="1:4" s="285" customFormat="1" ht="11.25">
      <c r="A142" s="228" t="s">
        <v>473</v>
      </c>
      <c r="B142" s="308">
        <v>651000</v>
      </c>
      <c r="C142" s="308">
        <v>81000</v>
      </c>
      <c r="D142" s="308">
        <v>732000</v>
      </c>
    </row>
    <row r="143" spans="1:4" s="285" customFormat="1" ht="11.25">
      <c r="A143" s="227" t="s">
        <v>792</v>
      </c>
      <c r="B143" s="307">
        <v>97483081</v>
      </c>
      <c r="C143" s="307">
        <v>188189106</v>
      </c>
      <c r="D143" s="307">
        <v>285672187</v>
      </c>
    </row>
    <row r="144" spans="1:4" s="285" customFormat="1" ht="11.25">
      <c r="A144" s="228" t="s">
        <v>474</v>
      </c>
      <c r="B144" s="308" t="s">
        <v>1306</v>
      </c>
      <c r="C144" s="308">
        <v>105572327</v>
      </c>
      <c r="D144" s="308">
        <v>105572327</v>
      </c>
    </row>
    <row r="145" spans="1:4" s="285" customFormat="1" ht="11.25">
      <c r="A145" s="228" t="s">
        <v>177</v>
      </c>
      <c r="B145" s="308">
        <v>18531081</v>
      </c>
      <c r="C145" s="308" t="s">
        <v>1306</v>
      </c>
      <c r="D145" s="308">
        <v>18531081</v>
      </c>
    </row>
    <row r="146" spans="1:4" s="285" customFormat="1" ht="11.25">
      <c r="A146" s="228" t="s">
        <v>178</v>
      </c>
      <c r="B146" s="308">
        <v>900000</v>
      </c>
      <c r="C146" s="308">
        <v>14560000</v>
      </c>
      <c r="D146" s="308">
        <v>15460000</v>
      </c>
    </row>
    <row r="147" spans="1:4" s="285" customFormat="1" ht="11.25">
      <c r="A147" s="228" t="s">
        <v>179</v>
      </c>
      <c r="B147" s="308" t="s">
        <v>1306</v>
      </c>
      <c r="C147" s="308">
        <v>13191000</v>
      </c>
      <c r="D147" s="308">
        <v>13191000</v>
      </c>
    </row>
    <row r="148" spans="1:4" s="285" customFormat="1" ht="11.25">
      <c r="A148" s="228" t="s">
        <v>180</v>
      </c>
      <c r="B148" s="308">
        <v>9237000</v>
      </c>
      <c r="C148" s="308">
        <v>27527379</v>
      </c>
      <c r="D148" s="308">
        <v>36764379</v>
      </c>
    </row>
    <row r="149" spans="1:4" s="285" customFormat="1" ht="11.25">
      <c r="A149" s="228" t="s">
        <v>181</v>
      </c>
      <c r="B149" s="308" t="s">
        <v>1306</v>
      </c>
      <c r="C149" s="308">
        <v>7300000</v>
      </c>
      <c r="D149" s="308">
        <v>7300000</v>
      </c>
    </row>
    <row r="150" spans="1:4" s="285" customFormat="1" ht="11.25">
      <c r="A150" s="228" t="s">
        <v>182</v>
      </c>
      <c r="B150" s="308" t="s">
        <v>1306</v>
      </c>
      <c r="C150" s="308">
        <v>13991000</v>
      </c>
      <c r="D150" s="308">
        <v>13991000</v>
      </c>
    </row>
    <row r="151" spans="1:4" s="285" customFormat="1" ht="11.25">
      <c r="A151" s="228" t="s">
        <v>183</v>
      </c>
      <c r="B151" s="308">
        <v>75000</v>
      </c>
      <c r="C151" s="308" t="s">
        <v>1306</v>
      </c>
      <c r="D151" s="308">
        <v>75000</v>
      </c>
    </row>
    <row r="152" spans="1:4" s="285" customFormat="1" ht="11.25">
      <c r="A152" s="228" t="s">
        <v>1386</v>
      </c>
      <c r="B152" s="308" t="s">
        <v>1306</v>
      </c>
      <c r="C152" s="308">
        <v>975000</v>
      </c>
      <c r="D152" s="308">
        <v>975000</v>
      </c>
    </row>
    <row r="153" spans="1:4" s="285" customFormat="1" ht="11.25">
      <c r="A153" s="228" t="s">
        <v>1387</v>
      </c>
      <c r="B153" s="308" t="s">
        <v>1306</v>
      </c>
      <c r="C153" s="308">
        <v>3000000</v>
      </c>
      <c r="D153" s="308">
        <v>3000000</v>
      </c>
    </row>
    <row r="154" spans="1:4" s="285" customFormat="1" ht="11.25">
      <c r="A154" s="228" t="s">
        <v>672</v>
      </c>
      <c r="B154" s="308">
        <v>452000</v>
      </c>
      <c r="C154" s="308">
        <v>22400</v>
      </c>
      <c r="D154" s="308">
        <v>474400</v>
      </c>
    </row>
    <row r="155" spans="1:4" s="285" customFormat="1" ht="11.25">
      <c r="A155" s="228" t="s">
        <v>674</v>
      </c>
      <c r="B155" s="308">
        <v>724800</v>
      </c>
      <c r="C155" s="308">
        <v>30000</v>
      </c>
      <c r="D155" s="308">
        <v>754800</v>
      </c>
    </row>
    <row r="156" spans="1:4" s="285" customFormat="1" ht="11.25">
      <c r="A156" s="228" t="s">
        <v>675</v>
      </c>
      <c r="B156" s="308">
        <v>5120600</v>
      </c>
      <c r="C156" s="308" t="s">
        <v>1306</v>
      </c>
      <c r="D156" s="308">
        <v>5120600</v>
      </c>
    </row>
    <row r="157" spans="1:4" s="285" customFormat="1" ht="11.25">
      <c r="A157" s="228" t="s">
        <v>676</v>
      </c>
      <c r="B157" s="308">
        <v>113600</v>
      </c>
      <c r="C157" s="308">
        <v>50000</v>
      </c>
      <c r="D157" s="308">
        <v>163600</v>
      </c>
    </row>
    <row r="158" spans="1:4" s="285" customFormat="1" ht="11.25">
      <c r="A158" s="228" t="s">
        <v>184</v>
      </c>
      <c r="B158" s="308">
        <v>14028000</v>
      </c>
      <c r="C158" s="308">
        <v>50000</v>
      </c>
      <c r="D158" s="308">
        <v>14078000</v>
      </c>
    </row>
    <row r="159" spans="1:4" s="285" customFormat="1" ht="11.25">
      <c r="A159" s="228" t="s">
        <v>185</v>
      </c>
      <c r="B159" s="308" t="s">
        <v>1306</v>
      </c>
      <c r="C159" s="308">
        <v>1000000</v>
      </c>
      <c r="D159" s="308">
        <v>1000000</v>
      </c>
    </row>
    <row r="160" spans="1:4" s="285" customFormat="1" ht="11.25">
      <c r="A160" s="228" t="s">
        <v>186</v>
      </c>
      <c r="B160" s="308">
        <v>17160000</v>
      </c>
      <c r="C160" s="308" t="s">
        <v>1306</v>
      </c>
      <c r="D160" s="308">
        <v>17160000</v>
      </c>
    </row>
    <row r="161" spans="1:4" s="285" customFormat="1" ht="11.25">
      <c r="A161" s="228" t="s">
        <v>187</v>
      </c>
      <c r="B161" s="308">
        <v>10104000</v>
      </c>
      <c r="C161" s="308" t="s">
        <v>1306</v>
      </c>
      <c r="D161" s="308">
        <v>10104000</v>
      </c>
    </row>
    <row r="162" spans="1:4" s="285" customFormat="1" ht="11.25">
      <c r="A162" s="228" t="s">
        <v>188</v>
      </c>
      <c r="B162" s="308">
        <v>8204000</v>
      </c>
      <c r="C162" s="308">
        <v>800000</v>
      </c>
      <c r="D162" s="308">
        <v>9004000</v>
      </c>
    </row>
    <row r="163" spans="1:4" s="285" customFormat="1" ht="11.25">
      <c r="A163" s="228" t="s">
        <v>261</v>
      </c>
      <c r="B163" s="308">
        <v>175000</v>
      </c>
      <c r="C163" s="308" t="s">
        <v>1306</v>
      </c>
      <c r="D163" s="308">
        <v>175000</v>
      </c>
    </row>
    <row r="164" spans="1:4" s="285" customFormat="1" ht="11.25">
      <c r="A164" s="228" t="s">
        <v>189</v>
      </c>
      <c r="B164" s="308">
        <v>4663000</v>
      </c>
      <c r="C164" s="308" t="s">
        <v>1306</v>
      </c>
      <c r="D164" s="308">
        <v>4663000</v>
      </c>
    </row>
    <row r="165" spans="1:4" s="285" customFormat="1" ht="11.25">
      <c r="A165" s="228" t="s">
        <v>190</v>
      </c>
      <c r="B165" s="308">
        <v>105000</v>
      </c>
      <c r="C165" s="308" t="s">
        <v>1306</v>
      </c>
      <c r="D165" s="308">
        <v>105000</v>
      </c>
    </row>
    <row r="166" spans="1:4" s="285" customFormat="1" ht="11.25">
      <c r="A166" s="228" t="s">
        <v>1319</v>
      </c>
      <c r="B166" s="308">
        <v>7890000</v>
      </c>
      <c r="C166" s="308">
        <v>120000</v>
      </c>
      <c r="D166" s="308">
        <v>8010000</v>
      </c>
    </row>
    <row r="167" spans="1:4" s="285" customFormat="1" ht="11.25">
      <c r="A167" s="227" t="s">
        <v>794</v>
      </c>
      <c r="B167" s="307">
        <v>5129940</v>
      </c>
      <c r="C167" s="307">
        <v>31827022</v>
      </c>
      <c r="D167" s="307">
        <v>36956962</v>
      </c>
    </row>
    <row r="168" spans="1:4" s="285" customFormat="1" ht="11.25">
      <c r="A168" s="228" t="s">
        <v>574</v>
      </c>
      <c r="B168" s="308">
        <v>416100</v>
      </c>
      <c r="C168" s="308">
        <v>31755022</v>
      </c>
      <c r="D168" s="308">
        <v>32171122</v>
      </c>
    </row>
    <row r="169" spans="1:4" s="285" customFormat="1" ht="11.25">
      <c r="A169" s="228" t="s">
        <v>672</v>
      </c>
      <c r="B169" s="308">
        <v>115000</v>
      </c>
      <c r="C169" s="308">
        <v>25000</v>
      </c>
      <c r="D169" s="308">
        <v>140000</v>
      </c>
    </row>
    <row r="170" spans="1:4" s="285" customFormat="1" ht="11.25">
      <c r="A170" s="228" t="s">
        <v>673</v>
      </c>
      <c r="B170" s="308">
        <v>310750</v>
      </c>
      <c r="C170" s="308">
        <v>1000</v>
      </c>
      <c r="D170" s="308">
        <v>311750</v>
      </c>
    </row>
    <row r="171" spans="1:4" s="285" customFormat="1" ht="11.25">
      <c r="A171" s="228" t="s">
        <v>674</v>
      </c>
      <c r="B171" s="308">
        <v>1642060</v>
      </c>
      <c r="C171" s="308">
        <v>30000</v>
      </c>
      <c r="D171" s="308">
        <v>1672060</v>
      </c>
    </row>
    <row r="172" spans="1:4" s="285" customFormat="1" ht="11.25">
      <c r="A172" s="228" t="s">
        <v>675</v>
      </c>
      <c r="B172" s="308">
        <v>909030</v>
      </c>
      <c r="C172" s="308" t="s">
        <v>1306</v>
      </c>
      <c r="D172" s="308">
        <v>909030</v>
      </c>
    </row>
    <row r="173" spans="1:4" s="285" customFormat="1" ht="11.25">
      <c r="A173" s="228" t="s">
        <v>676</v>
      </c>
      <c r="B173" s="308">
        <v>37000</v>
      </c>
      <c r="C173" s="308">
        <v>16000</v>
      </c>
      <c r="D173" s="308">
        <v>53000</v>
      </c>
    </row>
    <row r="174" spans="1:4" s="285" customFormat="1" ht="11.25">
      <c r="A174" s="228" t="s">
        <v>575</v>
      </c>
      <c r="B174" s="308">
        <v>1700000</v>
      </c>
      <c r="C174" s="308" t="s">
        <v>1306</v>
      </c>
      <c r="D174" s="308">
        <v>1700000</v>
      </c>
    </row>
    <row r="175" spans="1:4" s="285" customFormat="1" ht="11.25">
      <c r="A175" s="227" t="s">
        <v>796</v>
      </c>
      <c r="B175" s="307">
        <v>88780000</v>
      </c>
      <c r="C175" s="307">
        <v>101549250</v>
      </c>
      <c r="D175" s="307">
        <v>190329250</v>
      </c>
    </row>
    <row r="176" spans="1:4" s="285" customFormat="1" ht="11.25">
      <c r="A176" s="228" t="s">
        <v>576</v>
      </c>
      <c r="B176" s="308">
        <v>24500000</v>
      </c>
      <c r="C176" s="308">
        <v>25658512</v>
      </c>
      <c r="D176" s="308">
        <v>50158512</v>
      </c>
    </row>
    <row r="177" spans="1:4" s="285" customFormat="1" ht="11.25">
      <c r="A177" s="228" t="s">
        <v>577</v>
      </c>
      <c r="B177" s="308">
        <v>11200000</v>
      </c>
      <c r="C177" s="308">
        <v>75670738</v>
      </c>
      <c r="D177" s="308">
        <v>86870738</v>
      </c>
    </row>
    <row r="178" spans="1:4" s="285" customFormat="1" ht="11.25">
      <c r="A178" s="228" t="s">
        <v>672</v>
      </c>
      <c r="B178" s="308">
        <v>3000000</v>
      </c>
      <c r="C178" s="308" t="s">
        <v>1306</v>
      </c>
      <c r="D178" s="308">
        <v>3000000</v>
      </c>
    </row>
    <row r="179" spans="1:4" s="285" customFormat="1" ht="11.25">
      <c r="A179" s="228" t="s">
        <v>673</v>
      </c>
      <c r="B179" s="308">
        <v>600000</v>
      </c>
      <c r="C179" s="308" t="s">
        <v>1306</v>
      </c>
      <c r="D179" s="308">
        <v>600000</v>
      </c>
    </row>
    <row r="180" spans="1:4" s="285" customFormat="1" ht="11.25">
      <c r="A180" s="228" t="s">
        <v>674</v>
      </c>
      <c r="B180" s="308">
        <v>10780000</v>
      </c>
      <c r="C180" s="308">
        <v>220000</v>
      </c>
      <c r="D180" s="308">
        <v>11000000</v>
      </c>
    </row>
    <row r="181" spans="1:4" s="285" customFormat="1" ht="11.25">
      <c r="A181" s="228" t="s">
        <v>675</v>
      </c>
      <c r="B181" s="308">
        <v>27200000</v>
      </c>
      <c r="C181" s="308" t="s">
        <v>1306</v>
      </c>
      <c r="D181" s="308">
        <v>27200000</v>
      </c>
    </row>
    <row r="182" spans="1:4" s="285" customFormat="1" ht="11.25">
      <c r="A182" s="228" t="s">
        <v>578</v>
      </c>
      <c r="B182" s="308">
        <v>11500000</v>
      </c>
      <c r="C182" s="308" t="s">
        <v>1306</v>
      </c>
      <c r="D182" s="308">
        <v>11500000</v>
      </c>
    </row>
    <row r="183" spans="1:4" s="285" customFormat="1" ht="11.25">
      <c r="A183" s="227" t="s">
        <v>797</v>
      </c>
      <c r="B183" s="307">
        <v>16766679</v>
      </c>
      <c r="C183" s="307">
        <v>151000</v>
      </c>
      <c r="D183" s="307">
        <v>16917679</v>
      </c>
    </row>
    <row r="184" spans="1:4" s="285" customFormat="1" ht="11.25">
      <c r="A184" s="228" t="s">
        <v>672</v>
      </c>
      <c r="B184" s="308">
        <v>179400</v>
      </c>
      <c r="C184" s="308" t="s">
        <v>1306</v>
      </c>
      <c r="D184" s="308">
        <v>179400</v>
      </c>
    </row>
    <row r="185" spans="1:4" s="285" customFormat="1" ht="11.25">
      <c r="A185" s="228" t="s">
        <v>673</v>
      </c>
      <c r="B185" s="308">
        <v>388800</v>
      </c>
      <c r="C185" s="308" t="s">
        <v>1306</v>
      </c>
      <c r="D185" s="308">
        <v>388800</v>
      </c>
    </row>
    <row r="186" spans="1:4" s="285" customFormat="1" ht="11.25">
      <c r="A186" s="228" t="s">
        <v>674</v>
      </c>
      <c r="B186" s="308">
        <v>173200</v>
      </c>
      <c r="C186" s="308">
        <v>10000</v>
      </c>
      <c r="D186" s="308">
        <v>183200</v>
      </c>
    </row>
    <row r="187" spans="1:4" s="285" customFormat="1" ht="11.25">
      <c r="A187" s="228" t="s">
        <v>675</v>
      </c>
      <c r="B187" s="308">
        <v>13501600</v>
      </c>
      <c r="C187" s="308" t="s">
        <v>1306</v>
      </c>
      <c r="D187" s="308">
        <v>13501600</v>
      </c>
    </row>
    <row r="188" spans="1:4" s="285" customFormat="1" ht="11.25">
      <c r="A188" s="228" t="s">
        <v>676</v>
      </c>
      <c r="B188" s="308">
        <v>60000</v>
      </c>
      <c r="C188" s="308">
        <v>30000</v>
      </c>
      <c r="D188" s="308">
        <v>90000</v>
      </c>
    </row>
    <row r="189" spans="1:4" s="285" customFormat="1" ht="11.25">
      <c r="A189" s="228" t="s">
        <v>678</v>
      </c>
      <c r="B189" s="308">
        <v>60000</v>
      </c>
      <c r="C189" s="308" t="s">
        <v>1306</v>
      </c>
      <c r="D189" s="308">
        <v>60000</v>
      </c>
    </row>
    <row r="190" spans="1:4" s="285" customFormat="1" ht="11.25">
      <c r="A190" s="228" t="s">
        <v>1388</v>
      </c>
      <c r="B190" s="308">
        <v>75000</v>
      </c>
      <c r="C190" s="308" t="s">
        <v>1306</v>
      </c>
      <c r="D190" s="308">
        <v>75000</v>
      </c>
    </row>
    <row r="191" spans="1:4" s="285" customFormat="1" ht="11.25">
      <c r="A191" s="228" t="s">
        <v>262</v>
      </c>
      <c r="B191" s="308">
        <v>28412</v>
      </c>
      <c r="C191" s="308" t="s">
        <v>1306</v>
      </c>
      <c r="D191" s="308">
        <v>28412</v>
      </c>
    </row>
    <row r="192" spans="1:4" s="285" customFormat="1" ht="11.25">
      <c r="A192" s="228" t="s">
        <v>263</v>
      </c>
      <c r="B192" s="308">
        <v>70000</v>
      </c>
      <c r="C192" s="308" t="s">
        <v>1306</v>
      </c>
      <c r="D192" s="308">
        <v>70000</v>
      </c>
    </row>
    <row r="193" spans="1:4" s="285" customFormat="1" ht="11.25">
      <c r="A193" s="228" t="s">
        <v>264</v>
      </c>
      <c r="B193" s="308">
        <v>290000</v>
      </c>
      <c r="C193" s="308" t="s">
        <v>1306</v>
      </c>
      <c r="D193" s="308">
        <v>290000</v>
      </c>
    </row>
    <row r="194" spans="1:4" s="285" customFormat="1" ht="11.25">
      <c r="A194" s="228" t="s">
        <v>1320</v>
      </c>
      <c r="B194" s="308">
        <v>210000</v>
      </c>
      <c r="C194" s="308">
        <v>15000</v>
      </c>
      <c r="D194" s="308">
        <v>225000</v>
      </c>
    </row>
    <row r="195" spans="1:4" s="285" customFormat="1" ht="11.25">
      <c r="A195" s="228" t="s">
        <v>265</v>
      </c>
      <c r="B195" s="308">
        <v>380000</v>
      </c>
      <c r="C195" s="308" t="s">
        <v>1306</v>
      </c>
      <c r="D195" s="308">
        <v>380000</v>
      </c>
    </row>
    <row r="196" spans="1:4" s="285" customFormat="1" ht="11.25">
      <c r="A196" s="228" t="s">
        <v>266</v>
      </c>
      <c r="B196" s="308">
        <v>734400</v>
      </c>
      <c r="C196" s="308">
        <v>60000</v>
      </c>
      <c r="D196" s="308">
        <v>794400</v>
      </c>
    </row>
    <row r="197" spans="1:4" s="285" customFormat="1" ht="11.25">
      <c r="A197" s="228" t="s">
        <v>1321</v>
      </c>
      <c r="B197" s="308">
        <v>80000</v>
      </c>
      <c r="C197" s="308">
        <v>30000</v>
      </c>
      <c r="D197" s="308">
        <v>110000</v>
      </c>
    </row>
    <row r="198" spans="1:4" s="285" customFormat="1" ht="11.25">
      <c r="A198" s="228" t="s">
        <v>579</v>
      </c>
      <c r="B198" s="308">
        <v>535867</v>
      </c>
      <c r="C198" s="308">
        <v>6000</v>
      </c>
      <c r="D198" s="308">
        <v>541867</v>
      </c>
    </row>
    <row r="199" spans="1:4" s="285" customFormat="1" ht="11.25">
      <c r="A199" s="227" t="s">
        <v>799</v>
      </c>
      <c r="B199" s="307">
        <v>1953540</v>
      </c>
      <c r="C199" s="307">
        <v>17340</v>
      </c>
      <c r="D199" s="307">
        <v>1970880</v>
      </c>
    </row>
    <row r="200" spans="1:4" s="285" customFormat="1" ht="11.25">
      <c r="A200" s="228" t="s">
        <v>580</v>
      </c>
      <c r="B200" s="308">
        <v>1701560</v>
      </c>
      <c r="C200" s="308">
        <v>1000</v>
      </c>
      <c r="D200" s="308">
        <v>1702560</v>
      </c>
    </row>
    <row r="201" spans="1:4" s="285" customFormat="1" ht="11.25">
      <c r="A201" s="228" t="s">
        <v>581</v>
      </c>
      <c r="B201" s="308">
        <v>165980</v>
      </c>
      <c r="C201" s="308">
        <v>16340</v>
      </c>
      <c r="D201" s="308">
        <v>182320</v>
      </c>
    </row>
    <row r="202" spans="1:4" s="285" customFormat="1" ht="11.25">
      <c r="A202" s="228" t="s">
        <v>582</v>
      </c>
      <c r="B202" s="308">
        <v>86000</v>
      </c>
      <c r="C202" s="308" t="s">
        <v>1306</v>
      </c>
      <c r="D202" s="308">
        <v>86000</v>
      </c>
    </row>
    <row r="203" spans="1:4" s="285" customFormat="1" ht="11.25">
      <c r="A203" s="227" t="s">
        <v>801</v>
      </c>
      <c r="B203" s="307">
        <v>149400</v>
      </c>
      <c r="C203" s="307" t="s">
        <v>1306</v>
      </c>
      <c r="D203" s="307">
        <v>149400</v>
      </c>
    </row>
    <row r="204" spans="1:4" s="285" customFormat="1" ht="11.25">
      <c r="A204" s="228" t="s">
        <v>583</v>
      </c>
      <c r="B204" s="308">
        <v>149400</v>
      </c>
      <c r="C204" s="308" t="s">
        <v>1306</v>
      </c>
      <c r="D204" s="308">
        <v>149400</v>
      </c>
    </row>
    <row r="205" spans="1:4" s="285" customFormat="1" ht="11.25">
      <c r="A205" s="227" t="s">
        <v>802</v>
      </c>
      <c r="B205" s="307">
        <v>3809140</v>
      </c>
      <c r="C205" s="307">
        <v>94000</v>
      </c>
      <c r="D205" s="307">
        <v>3903140</v>
      </c>
    </row>
    <row r="206" spans="1:4" s="285" customFormat="1" ht="11.25">
      <c r="A206" s="228" t="s">
        <v>584</v>
      </c>
      <c r="B206" s="308">
        <v>92240</v>
      </c>
      <c r="C206" s="308" t="s">
        <v>1306</v>
      </c>
      <c r="D206" s="308">
        <v>92240</v>
      </c>
    </row>
    <row r="207" spans="1:4" s="285" customFormat="1" ht="11.25">
      <c r="A207" s="228" t="s">
        <v>585</v>
      </c>
      <c r="B207" s="308">
        <v>3048800</v>
      </c>
      <c r="C207" s="308">
        <v>94000</v>
      </c>
      <c r="D207" s="308">
        <v>3142800</v>
      </c>
    </row>
    <row r="208" spans="1:4" s="285" customFormat="1" ht="11.25">
      <c r="A208" s="228" t="s">
        <v>586</v>
      </c>
      <c r="B208" s="308">
        <v>668100</v>
      </c>
      <c r="C208" s="308" t="s">
        <v>1306</v>
      </c>
      <c r="D208" s="308">
        <v>668100</v>
      </c>
    </row>
    <row r="209" spans="1:4" s="285" customFormat="1" ht="11.25">
      <c r="A209" s="227" t="s">
        <v>803</v>
      </c>
      <c r="B209" s="307">
        <v>6069000</v>
      </c>
      <c r="C209" s="307" t="s">
        <v>1306</v>
      </c>
      <c r="D209" s="307">
        <v>6069000</v>
      </c>
    </row>
    <row r="210" spans="1:4" s="285" customFormat="1" ht="11.25">
      <c r="A210" s="228" t="s">
        <v>677</v>
      </c>
      <c r="B210" s="308">
        <v>6069000</v>
      </c>
      <c r="C210" s="308" t="s">
        <v>1306</v>
      </c>
      <c r="D210" s="308">
        <v>6069000</v>
      </c>
    </row>
    <row r="211" spans="1:4" s="285" customFormat="1" ht="11.25">
      <c r="A211" s="227" t="s">
        <v>804</v>
      </c>
      <c r="B211" s="307">
        <v>17700213</v>
      </c>
      <c r="C211" s="307">
        <v>7716426</v>
      </c>
      <c r="D211" s="307">
        <v>25416639</v>
      </c>
    </row>
    <row r="212" spans="1:4" s="285" customFormat="1" ht="11.25">
      <c r="A212" s="228" t="s">
        <v>672</v>
      </c>
      <c r="B212" s="308">
        <v>1081408</v>
      </c>
      <c r="C212" s="308" t="s">
        <v>1306</v>
      </c>
      <c r="D212" s="308">
        <v>1081408</v>
      </c>
    </row>
    <row r="213" spans="1:4" s="285" customFormat="1" ht="11.25">
      <c r="A213" s="228" t="s">
        <v>673</v>
      </c>
      <c r="B213" s="308">
        <v>313720</v>
      </c>
      <c r="C213" s="308">
        <v>80000</v>
      </c>
      <c r="D213" s="308">
        <v>393720</v>
      </c>
    </row>
    <row r="214" spans="1:4" s="285" customFormat="1" ht="11.25">
      <c r="A214" s="228" t="s">
        <v>674</v>
      </c>
      <c r="B214" s="308">
        <v>718740</v>
      </c>
      <c r="C214" s="308">
        <v>135000</v>
      </c>
      <c r="D214" s="308">
        <v>853740</v>
      </c>
    </row>
    <row r="215" spans="1:4" s="285" customFormat="1" ht="11.25">
      <c r="A215" s="228" t="s">
        <v>675</v>
      </c>
      <c r="B215" s="308">
        <v>12640450</v>
      </c>
      <c r="C215" s="308" t="s">
        <v>1306</v>
      </c>
      <c r="D215" s="308">
        <v>12640450</v>
      </c>
    </row>
    <row r="216" spans="1:4" s="285" customFormat="1" ht="11.25">
      <c r="A216" s="228" t="s">
        <v>676</v>
      </c>
      <c r="B216" s="308">
        <v>105200</v>
      </c>
      <c r="C216" s="308">
        <v>80000</v>
      </c>
      <c r="D216" s="308">
        <v>185200</v>
      </c>
    </row>
    <row r="217" spans="1:4" s="285" customFormat="1" ht="11.25">
      <c r="A217" s="228" t="s">
        <v>587</v>
      </c>
      <c r="B217" s="308">
        <v>54300</v>
      </c>
      <c r="C217" s="308" t="s">
        <v>1306</v>
      </c>
      <c r="D217" s="308">
        <v>54300</v>
      </c>
    </row>
    <row r="218" spans="1:4" s="285" customFormat="1" ht="11.25">
      <c r="A218" s="228" t="s">
        <v>678</v>
      </c>
      <c r="B218" s="308">
        <v>238613</v>
      </c>
      <c r="C218" s="308" t="s">
        <v>1306</v>
      </c>
      <c r="D218" s="308">
        <v>238613</v>
      </c>
    </row>
    <row r="219" spans="1:4" s="285" customFormat="1" ht="11.25">
      <c r="A219" s="228" t="s">
        <v>588</v>
      </c>
      <c r="B219" s="308">
        <v>150000</v>
      </c>
      <c r="C219" s="308">
        <v>437500</v>
      </c>
      <c r="D219" s="308">
        <v>587500</v>
      </c>
    </row>
    <row r="220" spans="1:4" s="285" customFormat="1" ht="11.25">
      <c r="A220" s="228" t="s">
        <v>589</v>
      </c>
      <c r="B220" s="308">
        <v>617500</v>
      </c>
      <c r="C220" s="308" t="s">
        <v>1306</v>
      </c>
      <c r="D220" s="308">
        <v>617500</v>
      </c>
    </row>
    <row r="221" spans="1:4" s="285" customFormat="1" ht="11.25">
      <c r="A221" s="228" t="s">
        <v>590</v>
      </c>
      <c r="B221" s="308">
        <v>150000</v>
      </c>
      <c r="C221" s="308">
        <v>340000</v>
      </c>
      <c r="D221" s="308">
        <v>490000</v>
      </c>
    </row>
    <row r="222" spans="1:4" s="285" customFormat="1" ht="11.25">
      <c r="A222" s="228" t="s">
        <v>591</v>
      </c>
      <c r="B222" s="308">
        <v>115000</v>
      </c>
      <c r="C222" s="308">
        <v>540000</v>
      </c>
      <c r="D222" s="308">
        <v>655000</v>
      </c>
    </row>
    <row r="223" spans="1:4" s="285" customFormat="1" ht="11.25">
      <c r="A223" s="228" t="s">
        <v>592</v>
      </c>
      <c r="B223" s="308" t="s">
        <v>1306</v>
      </c>
      <c r="C223" s="308">
        <v>469000</v>
      </c>
      <c r="D223" s="308">
        <v>469000</v>
      </c>
    </row>
    <row r="224" spans="1:4" s="285" customFormat="1" ht="11.25">
      <c r="A224" s="228" t="s">
        <v>593</v>
      </c>
      <c r="B224" s="308">
        <v>223162</v>
      </c>
      <c r="C224" s="308">
        <v>3078926</v>
      </c>
      <c r="D224" s="308">
        <v>3302088</v>
      </c>
    </row>
    <row r="225" spans="1:4" s="285" customFormat="1" ht="11.25">
      <c r="A225" s="228" t="s">
        <v>594</v>
      </c>
      <c r="B225" s="308">
        <v>1292120</v>
      </c>
      <c r="C225" s="308">
        <v>2556000</v>
      </c>
      <c r="D225" s="308">
        <v>3848120</v>
      </c>
    </row>
    <row r="226" spans="1:4" s="285" customFormat="1" ht="11.25">
      <c r="A226" s="227" t="s">
        <v>805</v>
      </c>
      <c r="B226" s="307">
        <v>7588526</v>
      </c>
      <c r="C226" s="307">
        <v>249400</v>
      </c>
      <c r="D226" s="307">
        <v>7837926</v>
      </c>
    </row>
    <row r="227" spans="1:4" s="285" customFormat="1" ht="11.25">
      <c r="A227" s="228" t="s">
        <v>672</v>
      </c>
      <c r="B227" s="308">
        <v>503400</v>
      </c>
      <c r="C227" s="308" t="s">
        <v>1306</v>
      </c>
      <c r="D227" s="308">
        <v>503400</v>
      </c>
    </row>
    <row r="228" spans="1:4" s="285" customFormat="1" ht="11.25">
      <c r="A228" s="228" t="s">
        <v>673</v>
      </c>
      <c r="B228" s="308">
        <v>115200</v>
      </c>
      <c r="C228" s="308" t="s">
        <v>1306</v>
      </c>
      <c r="D228" s="308">
        <v>115200</v>
      </c>
    </row>
    <row r="229" spans="1:4" s="285" customFormat="1" ht="11.25">
      <c r="A229" s="228" t="s">
        <v>674</v>
      </c>
      <c r="B229" s="308">
        <v>188400</v>
      </c>
      <c r="C229" s="308">
        <v>31000</v>
      </c>
      <c r="D229" s="308">
        <v>219400</v>
      </c>
    </row>
    <row r="230" spans="1:4" s="285" customFormat="1" ht="11.25">
      <c r="A230" s="228" t="s">
        <v>675</v>
      </c>
      <c r="B230" s="308">
        <v>4685800</v>
      </c>
      <c r="C230" s="308" t="s">
        <v>1306</v>
      </c>
      <c r="D230" s="308">
        <v>4685800</v>
      </c>
    </row>
    <row r="231" spans="1:4" s="285" customFormat="1" ht="11.25">
      <c r="A231" s="228" t="s">
        <v>676</v>
      </c>
      <c r="B231" s="308">
        <v>27000</v>
      </c>
      <c r="C231" s="308">
        <v>15000</v>
      </c>
      <c r="D231" s="308">
        <v>42000</v>
      </c>
    </row>
    <row r="232" spans="1:4" s="285" customFormat="1" ht="11.25">
      <c r="A232" s="228" t="s">
        <v>595</v>
      </c>
      <c r="B232" s="308">
        <v>1664726</v>
      </c>
      <c r="C232" s="308">
        <v>171400</v>
      </c>
      <c r="D232" s="308">
        <v>1836126</v>
      </c>
    </row>
    <row r="233" spans="1:4" s="285" customFormat="1" ht="11.25">
      <c r="A233" s="228" t="s">
        <v>596</v>
      </c>
      <c r="B233" s="308">
        <v>404000</v>
      </c>
      <c r="C233" s="308">
        <v>32000</v>
      </c>
      <c r="D233" s="308">
        <v>436000</v>
      </c>
    </row>
    <row r="234" spans="1:4" s="285" customFormat="1" ht="11.25">
      <c r="A234" s="227" t="s">
        <v>806</v>
      </c>
      <c r="B234" s="307">
        <v>32092340</v>
      </c>
      <c r="C234" s="307">
        <v>35138020</v>
      </c>
      <c r="D234" s="307">
        <v>67230360</v>
      </c>
    </row>
    <row r="235" spans="1:4" s="285" customFormat="1" ht="11.25">
      <c r="A235" s="228" t="s">
        <v>597</v>
      </c>
      <c r="B235" s="308">
        <v>156000</v>
      </c>
      <c r="C235" s="308" t="s">
        <v>1306</v>
      </c>
      <c r="D235" s="308">
        <v>156000</v>
      </c>
    </row>
    <row r="236" spans="1:4" s="285" customFormat="1" ht="11.25">
      <c r="A236" s="228" t="s">
        <v>1389</v>
      </c>
      <c r="B236" s="308">
        <v>9324000</v>
      </c>
      <c r="C236" s="308" t="s">
        <v>1306</v>
      </c>
      <c r="D236" s="308">
        <v>9324000</v>
      </c>
    </row>
    <row r="237" spans="1:4" s="285" customFormat="1" ht="11.25">
      <c r="A237" s="228" t="s">
        <v>598</v>
      </c>
      <c r="B237" s="308">
        <v>22612340</v>
      </c>
      <c r="C237" s="308">
        <v>35138020</v>
      </c>
      <c r="D237" s="308">
        <v>57750360</v>
      </c>
    </row>
    <row r="238" spans="1:4" s="285" customFormat="1" ht="11.25">
      <c r="A238" s="227" t="s">
        <v>807</v>
      </c>
      <c r="B238" s="307" t="s">
        <v>1306</v>
      </c>
      <c r="C238" s="307" t="s">
        <v>1306</v>
      </c>
      <c r="D238" s="307">
        <v>1980000</v>
      </c>
    </row>
    <row r="239" spans="1:4" s="285" customFormat="1" ht="11.25">
      <c r="A239" s="228" t="s">
        <v>599</v>
      </c>
      <c r="B239" s="308" t="s">
        <v>1306</v>
      </c>
      <c r="C239" s="308" t="s">
        <v>1306</v>
      </c>
      <c r="D239" s="308">
        <v>1980000</v>
      </c>
    </row>
    <row r="240" spans="1:4" s="285" customFormat="1" ht="11.25">
      <c r="A240" s="227" t="s">
        <v>800</v>
      </c>
      <c r="B240" s="307">
        <v>927580393</v>
      </c>
      <c r="C240" s="307">
        <v>419118362</v>
      </c>
      <c r="D240" s="307">
        <v>1348678755</v>
      </c>
    </row>
  </sheetData>
  <sheetProtection/>
  <autoFilter ref="A7:D7"/>
  <mergeCells count="1">
    <mergeCell ref="A5:D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rowBreaks count="1" manualBreakCount="1">
    <brk id="81" max="255" man="1"/>
  </rowBreaks>
  <drawing r:id="rId1"/>
</worksheet>
</file>

<file path=xl/worksheets/sheet19.xml><?xml version="1.0" encoding="utf-8"?>
<worksheet xmlns="http://schemas.openxmlformats.org/spreadsheetml/2006/main" xmlns:r="http://schemas.openxmlformats.org/officeDocument/2006/relationships">
  <dimension ref="A1:D154"/>
  <sheetViews>
    <sheetView zoomScalePageLayoutView="0" workbookViewId="0" topLeftCell="A1">
      <selection activeCell="A25" sqref="A25:C25"/>
    </sheetView>
  </sheetViews>
  <sheetFormatPr defaultColWidth="9.140625" defaultRowHeight="12.75"/>
  <cols>
    <col min="1" max="1" width="75.7109375" style="40" customWidth="1"/>
    <col min="2" max="4" width="17.7109375" style="48" customWidth="1"/>
    <col min="5" max="16384" width="9.140625" style="40" customWidth="1"/>
  </cols>
  <sheetData>
    <row r="1" spans="1:4" ht="12.75">
      <c r="A1" s="83" t="s">
        <v>986</v>
      </c>
      <c r="B1" s="77"/>
      <c r="C1" s="77"/>
      <c r="D1" s="77"/>
    </row>
    <row r="2" spans="1:4" ht="12.75">
      <c r="A2" s="84" t="s">
        <v>987</v>
      </c>
      <c r="B2" s="78"/>
      <c r="C2" s="78"/>
      <c r="D2" s="78"/>
    </row>
    <row r="3" spans="1:4" ht="12.75">
      <c r="A3" s="85" t="s">
        <v>1110</v>
      </c>
      <c r="B3" s="79"/>
      <c r="C3" s="79"/>
      <c r="D3" s="79"/>
    </row>
    <row r="4" spans="1:4" ht="12.75">
      <c r="A4" s="80"/>
      <c r="B4" s="15"/>
      <c r="C4" s="15"/>
      <c r="D4" s="15"/>
    </row>
    <row r="5" spans="1:4" ht="12.75">
      <c r="A5" s="417" t="s">
        <v>2032</v>
      </c>
      <c r="B5" s="423"/>
      <c r="C5" s="423"/>
      <c r="D5" s="423"/>
    </row>
    <row r="7" spans="1:4" s="175" customFormat="1" ht="33.75">
      <c r="A7" s="41" t="s">
        <v>600</v>
      </c>
      <c r="B7" s="176" t="s">
        <v>601</v>
      </c>
      <c r="C7" s="176" t="s">
        <v>602</v>
      </c>
      <c r="D7" s="176" t="s">
        <v>800</v>
      </c>
    </row>
    <row r="8" spans="1:4" s="285" customFormat="1" ht="11.25">
      <c r="A8" s="227" t="s">
        <v>994</v>
      </c>
      <c r="B8" s="307">
        <v>22500000</v>
      </c>
      <c r="C8" s="307" t="s">
        <v>1306</v>
      </c>
      <c r="D8" s="307">
        <v>22500000</v>
      </c>
    </row>
    <row r="9" spans="1:4" s="285" customFormat="1" ht="11.25">
      <c r="A9" s="227" t="s">
        <v>603</v>
      </c>
      <c r="B9" s="307">
        <v>22500000</v>
      </c>
      <c r="C9" s="307" t="s">
        <v>1306</v>
      </c>
      <c r="D9" s="307">
        <v>22500000</v>
      </c>
    </row>
    <row r="10" spans="1:4" s="285" customFormat="1" ht="11.25">
      <c r="A10" s="228" t="s">
        <v>604</v>
      </c>
      <c r="B10" s="308">
        <v>22500000</v>
      </c>
      <c r="C10" s="308" t="s">
        <v>1306</v>
      </c>
      <c r="D10" s="308">
        <v>22500000</v>
      </c>
    </row>
    <row r="11" spans="1:4" s="285" customFormat="1" ht="11.25">
      <c r="A11" s="227" t="s">
        <v>996</v>
      </c>
      <c r="B11" s="307">
        <v>62584196</v>
      </c>
      <c r="C11" s="307">
        <v>5635760</v>
      </c>
      <c r="D11" s="307">
        <v>68219956</v>
      </c>
    </row>
    <row r="12" spans="1:4" s="285" customFormat="1" ht="11.25">
      <c r="A12" s="227" t="s">
        <v>605</v>
      </c>
      <c r="B12" s="307">
        <v>51708886</v>
      </c>
      <c r="C12" s="307">
        <v>5635760</v>
      </c>
      <c r="D12" s="307">
        <v>57344646</v>
      </c>
    </row>
    <row r="13" spans="1:4" s="285" customFormat="1" ht="11.25">
      <c r="A13" s="228" t="s">
        <v>606</v>
      </c>
      <c r="B13" s="308">
        <v>46847026</v>
      </c>
      <c r="C13" s="308">
        <v>4356560</v>
      </c>
      <c r="D13" s="308">
        <v>51203586</v>
      </c>
    </row>
    <row r="14" spans="1:4" s="285" customFormat="1" ht="11.25">
      <c r="A14" s="228" t="s">
        <v>607</v>
      </c>
      <c r="B14" s="308">
        <v>156460</v>
      </c>
      <c r="C14" s="308" t="s">
        <v>1306</v>
      </c>
      <c r="D14" s="308">
        <v>156460</v>
      </c>
    </row>
    <row r="15" spans="1:4" s="285" customFormat="1" ht="11.25">
      <c r="A15" s="228" t="s">
        <v>1390</v>
      </c>
      <c r="B15" s="308">
        <v>1500000</v>
      </c>
      <c r="C15" s="308" t="s">
        <v>1306</v>
      </c>
      <c r="D15" s="308">
        <v>1500000</v>
      </c>
    </row>
    <row r="16" spans="1:4" s="285" customFormat="1" ht="11.25">
      <c r="A16" s="228" t="s">
        <v>608</v>
      </c>
      <c r="B16" s="308">
        <v>323300</v>
      </c>
      <c r="C16" s="308">
        <v>1279200</v>
      </c>
      <c r="D16" s="308">
        <v>1602500</v>
      </c>
    </row>
    <row r="17" spans="1:4" s="285" customFormat="1" ht="11.25">
      <c r="A17" s="228" t="s">
        <v>610</v>
      </c>
      <c r="B17" s="308">
        <v>186240</v>
      </c>
      <c r="C17" s="308" t="s">
        <v>1306</v>
      </c>
      <c r="D17" s="308">
        <v>186240</v>
      </c>
    </row>
    <row r="18" spans="1:4" s="285" customFormat="1" ht="11.25">
      <c r="A18" s="228" t="s">
        <v>611</v>
      </c>
      <c r="B18" s="308">
        <v>2695860</v>
      </c>
      <c r="C18" s="308" t="s">
        <v>1306</v>
      </c>
      <c r="D18" s="308">
        <v>2695860</v>
      </c>
    </row>
    <row r="19" spans="1:4" s="285" customFormat="1" ht="11.25">
      <c r="A19" s="227" t="s">
        <v>612</v>
      </c>
      <c r="B19" s="307">
        <v>18900</v>
      </c>
      <c r="C19" s="307" t="s">
        <v>1306</v>
      </c>
      <c r="D19" s="307">
        <v>18900</v>
      </c>
    </row>
    <row r="20" spans="1:4" s="285" customFormat="1" ht="11.25">
      <c r="A20" s="228" t="s">
        <v>606</v>
      </c>
      <c r="B20" s="308">
        <v>18900</v>
      </c>
      <c r="C20" s="308" t="s">
        <v>1306</v>
      </c>
      <c r="D20" s="308">
        <v>18900</v>
      </c>
    </row>
    <row r="21" spans="1:4" s="285" customFormat="1" ht="11.25">
      <c r="A21" s="227" t="s">
        <v>613</v>
      </c>
      <c r="B21" s="307">
        <v>3330000</v>
      </c>
      <c r="C21" s="307" t="s">
        <v>1306</v>
      </c>
      <c r="D21" s="307">
        <v>3330000</v>
      </c>
    </row>
    <row r="22" spans="1:4" s="285" customFormat="1" ht="11.25">
      <c r="A22" s="228" t="s">
        <v>614</v>
      </c>
      <c r="B22" s="308">
        <v>3330000</v>
      </c>
      <c r="C22" s="308" t="s">
        <v>1306</v>
      </c>
      <c r="D22" s="308">
        <v>3330000</v>
      </c>
    </row>
    <row r="23" spans="1:4" s="285" customFormat="1" ht="11.25">
      <c r="A23" s="227" t="s">
        <v>846</v>
      </c>
      <c r="B23" s="307">
        <v>7526410</v>
      </c>
      <c r="C23" s="307" t="s">
        <v>1306</v>
      </c>
      <c r="D23" s="307">
        <v>7526410</v>
      </c>
    </row>
    <row r="24" spans="1:4" s="285" customFormat="1" ht="11.25">
      <c r="A24" s="228" t="s">
        <v>847</v>
      </c>
      <c r="B24" s="308">
        <v>7526410</v>
      </c>
      <c r="C24" s="308" t="s">
        <v>1306</v>
      </c>
      <c r="D24" s="308">
        <v>7526410</v>
      </c>
    </row>
    <row r="25" spans="1:4" s="285" customFormat="1" ht="11.25">
      <c r="A25" s="227" t="s">
        <v>998</v>
      </c>
      <c r="B25" s="307">
        <v>245600</v>
      </c>
      <c r="C25" s="307">
        <v>1740000</v>
      </c>
      <c r="D25" s="307">
        <v>1985600</v>
      </c>
    </row>
    <row r="26" spans="1:4" s="285" customFormat="1" ht="11.25">
      <c r="A26" s="227" t="s">
        <v>848</v>
      </c>
      <c r="B26" s="307">
        <v>245600</v>
      </c>
      <c r="C26" s="307">
        <v>1740000</v>
      </c>
      <c r="D26" s="307">
        <v>1985600</v>
      </c>
    </row>
    <row r="27" spans="1:4" s="285" customFormat="1" ht="11.25">
      <c r="A27" s="228" t="s">
        <v>849</v>
      </c>
      <c r="B27" s="308">
        <v>245600</v>
      </c>
      <c r="C27" s="308">
        <v>1740000</v>
      </c>
      <c r="D27" s="308">
        <v>1985600</v>
      </c>
    </row>
    <row r="28" spans="1:4" s="285" customFormat="1" ht="11.25">
      <c r="A28" s="227" t="s">
        <v>1000</v>
      </c>
      <c r="B28" s="307">
        <v>15184468</v>
      </c>
      <c r="C28" s="307">
        <v>11785224</v>
      </c>
      <c r="D28" s="307">
        <v>26969692</v>
      </c>
    </row>
    <row r="29" spans="1:4" s="285" customFormat="1" ht="11.25">
      <c r="A29" s="227" t="s">
        <v>605</v>
      </c>
      <c r="B29" s="307">
        <v>6478600</v>
      </c>
      <c r="C29" s="307" t="s">
        <v>1306</v>
      </c>
      <c r="D29" s="307">
        <v>6478600</v>
      </c>
    </row>
    <row r="30" spans="1:4" s="285" customFormat="1" ht="11.25">
      <c r="A30" s="228" t="s">
        <v>606</v>
      </c>
      <c r="B30" s="308">
        <v>6478600</v>
      </c>
      <c r="C30" s="308" t="s">
        <v>1306</v>
      </c>
      <c r="D30" s="308">
        <v>6478600</v>
      </c>
    </row>
    <row r="31" spans="1:4" s="285" customFormat="1" ht="11.25">
      <c r="A31" s="227" t="s">
        <v>850</v>
      </c>
      <c r="B31" s="307">
        <v>249340</v>
      </c>
      <c r="C31" s="307">
        <v>615000</v>
      </c>
      <c r="D31" s="307">
        <v>864340</v>
      </c>
    </row>
    <row r="32" spans="1:4" s="285" customFormat="1" ht="11.25">
      <c r="A32" s="228" t="s">
        <v>851</v>
      </c>
      <c r="B32" s="308">
        <v>249340</v>
      </c>
      <c r="C32" s="308">
        <v>615000</v>
      </c>
      <c r="D32" s="308">
        <v>864340</v>
      </c>
    </row>
    <row r="33" spans="1:4" s="285" customFormat="1" ht="11.25">
      <c r="A33" s="227" t="s">
        <v>852</v>
      </c>
      <c r="B33" s="307">
        <v>62380</v>
      </c>
      <c r="C33" s="307">
        <v>366800</v>
      </c>
      <c r="D33" s="307">
        <v>429180</v>
      </c>
    </row>
    <row r="34" spans="1:4" s="285" customFormat="1" ht="11.25">
      <c r="A34" s="228" t="s">
        <v>851</v>
      </c>
      <c r="B34" s="308">
        <v>62380</v>
      </c>
      <c r="C34" s="308">
        <v>366800</v>
      </c>
      <c r="D34" s="308">
        <v>429180</v>
      </c>
    </row>
    <row r="35" spans="1:4" s="285" customFormat="1" ht="11.25">
      <c r="A35" s="227" t="s">
        <v>853</v>
      </c>
      <c r="B35" s="307">
        <v>936898</v>
      </c>
      <c r="C35" s="307">
        <v>6979162</v>
      </c>
      <c r="D35" s="307">
        <v>7916060</v>
      </c>
    </row>
    <row r="36" spans="1:4" s="285" customFormat="1" ht="11.25">
      <c r="A36" s="228" t="s">
        <v>851</v>
      </c>
      <c r="B36" s="308">
        <v>936898</v>
      </c>
      <c r="C36" s="308">
        <v>6979162</v>
      </c>
      <c r="D36" s="308">
        <v>7916060</v>
      </c>
    </row>
    <row r="37" spans="1:4" s="285" customFormat="1" ht="11.25">
      <c r="A37" s="227" t="s">
        <v>854</v>
      </c>
      <c r="B37" s="307">
        <v>7457250</v>
      </c>
      <c r="C37" s="307">
        <v>3824262</v>
      </c>
      <c r="D37" s="307">
        <v>11281512</v>
      </c>
    </row>
    <row r="38" spans="1:4" s="285" customFormat="1" ht="11.25">
      <c r="A38" s="228" t="s">
        <v>851</v>
      </c>
      <c r="B38" s="308">
        <v>7457250</v>
      </c>
      <c r="C38" s="308">
        <v>3824262</v>
      </c>
      <c r="D38" s="308">
        <v>11281512</v>
      </c>
    </row>
    <row r="39" spans="1:4" s="285" customFormat="1" ht="11.25">
      <c r="A39" s="227" t="s">
        <v>780</v>
      </c>
      <c r="B39" s="307" t="s">
        <v>1306</v>
      </c>
      <c r="C39" s="307">
        <v>41819510</v>
      </c>
      <c r="D39" s="307">
        <v>41819510</v>
      </c>
    </row>
    <row r="40" spans="1:4" s="285" customFormat="1" ht="11.25">
      <c r="A40" s="227" t="s">
        <v>855</v>
      </c>
      <c r="B40" s="307" t="s">
        <v>1306</v>
      </c>
      <c r="C40" s="307">
        <v>41819510</v>
      </c>
      <c r="D40" s="307">
        <v>41819510</v>
      </c>
    </row>
    <row r="41" spans="1:4" s="285" customFormat="1" ht="11.25">
      <c r="A41" s="228" t="s">
        <v>856</v>
      </c>
      <c r="B41" s="308" t="s">
        <v>1306</v>
      </c>
      <c r="C41" s="308">
        <v>41819510</v>
      </c>
      <c r="D41" s="308">
        <v>41819510</v>
      </c>
    </row>
    <row r="42" spans="1:4" s="285" customFormat="1" ht="11.25">
      <c r="A42" s="227" t="s">
        <v>782</v>
      </c>
      <c r="B42" s="307">
        <v>100737050</v>
      </c>
      <c r="C42" s="307">
        <v>206029000</v>
      </c>
      <c r="D42" s="307">
        <v>306766050</v>
      </c>
    </row>
    <row r="43" spans="1:4" s="285" customFormat="1" ht="11.25">
      <c r="A43" s="227" t="s">
        <v>605</v>
      </c>
      <c r="B43" s="307">
        <v>83187050</v>
      </c>
      <c r="C43" s="307">
        <v>68348000</v>
      </c>
      <c r="D43" s="307">
        <v>151535050</v>
      </c>
    </row>
    <row r="44" spans="1:4" s="285" customFormat="1" ht="11.25">
      <c r="A44" s="228" t="s">
        <v>858</v>
      </c>
      <c r="B44" s="308">
        <v>83187050</v>
      </c>
      <c r="C44" s="308">
        <v>68348000</v>
      </c>
      <c r="D44" s="308">
        <v>151535050</v>
      </c>
    </row>
    <row r="45" spans="1:4" s="285" customFormat="1" ht="11.25">
      <c r="A45" s="227" t="s">
        <v>859</v>
      </c>
      <c r="B45" s="307">
        <v>17550000</v>
      </c>
      <c r="C45" s="307">
        <v>26389000</v>
      </c>
      <c r="D45" s="307">
        <v>43939000</v>
      </c>
    </row>
    <row r="46" spans="1:4" s="285" customFormat="1" ht="11.25">
      <c r="A46" s="228" t="s">
        <v>860</v>
      </c>
      <c r="B46" s="308">
        <v>17550000</v>
      </c>
      <c r="C46" s="308">
        <v>26389000</v>
      </c>
      <c r="D46" s="308">
        <v>43939000</v>
      </c>
    </row>
    <row r="47" spans="1:4" s="285" customFormat="1" ht="11.25">
      <c r="A47" s="227" t="s">
        <v>1360</v>
      </c>
      <c r="B47" s="307" t="s">
        <v>1306</v>
      </c>
      <c r="C47" s="307">
        <v>98914000</v>
      </c>
      <c r="D47" s="307">
        <v>98914000</v>
      </c>
    </row>
    <row r="48" spans="1:4" s="285" customFormat="1" ht="11.25">
      <c r="A48" s="228" t="s">
        <v>861</v>
      </c>
      <c r="B48" s="308" t="s">
        <v>1306</v>
      </c>
      <c r="C48" s="308">
        <v>98914000</v>
      </c>
      <c r="D48" s="308">
        <v>98914000</v>
      </c>
    </row>
    <row r="49" spans="1:4" s="285" customFormat="1" ht="11.25">
      <c r="A49" s="227" t="s">
        <v>1361</v>
      </c>
      <c r="B49" s="307" t="s">
        <v>1306</v>
      </c>
      <c r="C49" s="307">
        <v>5400000</v>
      </c>
      <c r="D49" s="307">
        <v>5400000</v>
      </c>
    </row>
    <row r="50" spans="1:4" s="285" customFormat="1" ht="11.25">
      <c r="A50" s="228" t="s">
        <v>862</v>
      </c>
      <c r="B50" s="308" t="s">
        <v>1306</v>
      </c>
      <c r="C50" s="308">
        <v>5400000</v>
      </c>
      <c r="D50" s="308">
        <v>5400000</v>
      </c>
    </row>
    <row r="51" spans="1:4" s="285" customFormat="1" ht="11.25">
      <c r="A51" s="227" t="s">
        <v>1362</v>
      </c>
      <c r="B51" s="307" t="s">
        <v>1306</v>
      </c>
      <c r="C51" s="307">
        <v>400000</v>
      </c>
      <c r="D51" s="307">
        <v>400000</v>
      </c>
    </row>
    <row r="52" spans="1:4" s="285" customFormat="1" ht="11.25">
      <c r="A52" s="228" t="s">
        <v>863</v>
      </c>
      <c r="B52" s="308" t="s">
        <v>1306</v>
      </c>
      <c r="C52" s="308">
        <v>400000</v>
      </c>
      <c r="D52" s="308">
        <v>400000</v>
      </c>
    </row>
    <row r="53" spans="1:4" s="285" customFormat="1" ht="11.25">
      <c r="A53" s="227" t="s">
        <v>1322</v>
      </c>
      <c r="B53" s="307" t="s">
        <v>1306</v>
      </c>
      <c r="C53" s="307">
        <v>6578000</v>
      </c>
      <c r="D53" s="307">
        <v>6578000</v>
      </c>
    </row>
    <row r="54" spans="1:4" s="285" customFormat="1" ht="11.25">
      <c r="A54" s="228" t="s">
        <v>863</v>
      </c>
      <c r="B54" s="308" t="s">
        <v>1306</v>
      </c>
      <c r="C54" s="308">
        <v>6578000</v>
      </c>
      <c r="D54" s="308">
        <v>6578000</v>
      </c>
    </row>
    <row r="55" spans="1:4" s="285" customFormat="1" ht="11.25">
      <c r="A55" s="227" t="s">
        <v>784</v>
      </c>
      <c r="B55" s="307">
        <v>8181800</v>
      </c>
      <c r="C55" s="307">
        <v>6750000</v>
      </c>
      <c r="D55" s="307">
        <v>14931800</v>
      </c>
    </row>
    <row r="56" spans="1:4" s="285" customFormat="1" ht="11.25">
      <c r="A56" s="227" t="s">
        <v>605</v>
      </c>
      <c r="B56" s="307">
        <v>2940620</v>
      </c>
      <c r="C56" s="307" t="s">
        <v>1306</v>
      </c>
      <c r="D56" s="307">
        <v>2940620</v>
      </c>
    </row>
    <row r="57" spans="1:4" s="285" customFormat="1" ht="11.25">
      <c r="A57" s="228" t="s">
        <v>606</v>
      </c>
      <c r="B57" s="308">
        <v>2940620</v>
      </c>
      <c r="C57" s="308" t="s">
        <v>1306</v>
      </c>
      <c r="D57" s="308">
        <v>2940620</v>
      </c>
    </row>
    <row r="58" spans="1:4" s="285" customFormat="1" ht="11.25">
      <c r="A58" s="227" t="s">
        <v>865</v>
      </c>
      <c r="B58" s="307">
        <v>5215380</v>
      </c>
      <c r="C58" s="307">
        <v>6750000</v>
      </c>
      <c r="D58" s="307">
        <v>11965380</v>
      </c>
    </row>
    <row r="59" spans="1:4" s="285" customFormat="1" ht="11.25">
      <c r="A59" s="228" t="s">
        <v>866</v>
      </c>
      <c r="B59" s="308">
        <v>5215380</v>
      </c>
      <c r="C59" s="308">
        <v>6750000</v>
      </c>
      <c r="D59" s="308">
        <v>11965380</v>
      </c>
    </row>
    <row r="60" spans="1:4" s="285" customFormat="1" ht="11.25">
      <c r="A60" s="227" t="s">
        <v>867</v>
      </c>
      <c r="B60" s="307">
        <v>25800</v>
      </c>
      <c r="C60" s="307" t="s">
        <v>1306</v>
      </c>
      <c r="D60" s="307">
        <v>25800</v>
      </c>
    </row>
    <row r="61" spans="1:4" s="285" customFormat="1" ht="11.25">
      <c r="A61" s="228" t="s">
        <v>866</v>
      </c>
      <c r="B61" s="308">
        <v>25800</v>
      </c>
      <c r="C61" s="308" t="s">
        <v>1306</v>
      </c>
      <c r="D61" s="308">
        <v>25800</v>
      </c>
    </row>
    <row r="62" spans="1:4" s="285" customFormat="1" ht="11.25">
      <c r="A62" s="227" t="s">
        <v>786</v>
      </c>
      <c r="B62" s="307">
        <v>81517247</v>
      </c>
      <c r="C62" s="307">
        <v>133828777</v>
      </c>
      <c r="D62" s="307">
        <v>215346024</v>
      </c>
    </row>
    <row r="63" spans="1:4" s="285" customFormat="1" ht="11.25">
      <c r="A63" s="227" t="s">
        <v>605</v>
      </c>
      <c r="B63" s="307">
        <v>6812300</v>
      </c>
      <c r="C63" s="307" t="s">
        <v>1306</v>
      </c>
      <c r="D63" s="307">
        <v>6812300</v>
      </c>
    </row>
    <row r="64" spans="1:4" s="285" customFormat="1" ht="11.25">
      <c r="A64" s="228" t="s">
        <v>606</v>
      </c>
      <c r="B64" s="308">
        <v>6812300</v>
      </c>
      <c r="C64" s="308" t="s">
        <v>1306</v>
      </c>
      <c r="D64" s="308">
        <v>6812300</v>
      </c>
    </row>
    <row r="65" spans="1:4" s="285" customFormat="1" ht="11.25">
      <c r="A65" s="227" t="s">
        <v>868</v>
      </c>
      <c r="B65" s="307">
        <v>72218947</v>
      </c>
      <c r="C65" s="307">
        <v>128020881</v>
      </c>
      <c r="D65" s="307">
        <v>200239828</v>
      </c>
    </row>
    <row r="66" spans="1:4" s="285" customFormat="1" ht="11.25">
      <c r="A66" s="228" t="s">
        <v>869</v>
      </c>
      <c r="B66" s="308">
        <v>72218947</v>
      </c>
      <c r="C66" s="308">
        <v>128020881</v>
      </c>
      <c r="D66" s="308">
        <v>200239828</v>
      </c>
    </row>
    <row r="67" spans="1:4" s="285" customFormat="1" ht="11.25">
      <c r="A67" s="227" t="s">
        <v>870</v>
      </c>
      <c r="B67" s="307" t="s">
        <v>1306</v>
      </c>
      <c r="C67" s="307">
        <v>740250</v>
      </c>
      <c r="D67" s="307">
        <v>740250</v>
      </c>
    </row>
    <row r="68" spans="1:4" s="285" customFormat="1" ht="11.25">
      <c r="A68" s="228" t="s">
        <v>869</v>
      </c>
      <c r="B68" s="308" t="s">
        <v>1306</v>
      </c>
      <c r="C68" s="308">
        <v>740250</v>
      </c>
      <c r="D68" s="308">
        <v>740250</v>
      </c>
    </row>
    <row r="69" spans="1:4" s="285" customFormat="1" ht="11.25">
      <c r="A69" s="227" t="s">
        <v>871</v>
      </c>
      <c r="B69" s="307">
        <v>2406000</v>
      </c>
      <c r="C69" s="307">
        <v>179999</v>
      </c>
      <c r="D69" s="307">
        <v>2585999</v>
      </c>
    </row>
    <row r="70" spans="1:4" s="285" customFormat="1" ht="11.25">
      <c r="A70" s="228" t="s">
        <v>869</v>
      </c>
      <c r="B70" s="308">
        <v>2406000</v>
      </c>
      <c r="C70" s="308">
        <v>179999</v>
      </c>
      <c r="D70" s="308">
        <v>2585999</v>
      </c>
    </row>
    <row r="71" spans="1:4" s="285" customFormat="1" ht="11.25">
      <c r="A71" s="227" t="s">
        <v>889</v>
      </c>
      <c r="B71" s="307">
        <v>80000</v>
      </c>
      <c r="C71" s="307">
        <v>4476987</v>
      </c>
      <c r="D71" s="307">
        <v>4556987</v>
      </c>
    </row>
    <row r="72" spans="1:4" s="285" customFormat="1" ht="11.25">
      <c r="A72" s="228" t="s">
        <v>869</v>
      </c>
      <c r="B72" s="308" t="s">
        <v>1306</v>
      </c>
      <c r="C72" s="308">
        <v>3123287</v>
      </c>
      <c r="D72" s="308">
        <v>3123287</v>
      </c>
    </row>
    <row r="73" spans="1:4" s="285" customFormat="1" ht="11.25">
      <c r="A73" s="228" t="s">
        <v>890</v>
      </c>
      <c r="B73" s="308">
        <v>80000</v>
      </c>
      <c r="C73" s="308">
        <v>1353700</v>
      </c>
      <c r="D73" s="308">
        <v>1433700</v>
      </c>
    </row>
    <row r="74" spans="1:4" s="285" customFormat="1" ht="11.25">
      <c r="A74" s="227" t="s">
        <v>891</v>
      </c>
      <c r="B74" s="307" t="s">
        <v>1306</v>
      </c>
      <c r="C74" s="307">
        <v>410660</v>
      </c>
      <c r="D74" s="307">
        <v>410660</v>
      </c>
    </row>
    <row r="75" spans="1:4" s="285" customFormat="1" ht="11.25">
      <c r="A75" s="228" t="s">
        <v>869</v>
      </c>
      <c r="B75" s="308" t="s">
        <v>1306</v>
      </c>
      <c r="C75" s="308">
        <v>410660</v>
      </c>
      <c r="D75" s="308">
        <v>410660</v>
      </c>
    </row>
    <row r="76" spans="1:4" s="285" customFormat="1" ht="11.25">
      <c r="A76" s="227" t="s">
        <v>788</v>
      </c>
      <c r="B76" s="307">
        <v>3183000</v>
      </c>
      <c r="C76" s="307">
        <v>1292600</v>
      </c>
      <c r="D76" s="307">
        <v>4475600</v>
      </c>
    </row>
    <row r="77" spans="1:4" s="285" customFormat="1" ht="11.25">
      <c r="A77" s="227" t="s">
        <v>605</v>
      </c>
      <c r="B77" s="307">
        <v>1655800</v>
      </c>
      <c r="C77" s="307" t="s">
        <v>1306</v>
      </c>
      <c r="D77" s="307">
        <v>1655800</v>
      </c>
    </row>
    <row r="78" spans="1:4" s="285" customFormat="1" ht="11.25">
      <c r="A78" s="228" t="s">
        <v>606</v>
      </c>
      <c r="B78" s="308">
        <v>1655800</v>
      </c>
      <c r="C78" s="308" t="s">
        <v>1306</v>
      </c>
      <c r="D78" s="308">
        <v>1655800</v>
      </c>
    </row>
    <row r="79" spans="1:4" s="285" customFormat="1" ht="11.25">
      <c r="A79" s="227" t="s">
        <v>892</v>
      </c>
      <c r="B79" s="307">
        <v>453600</v>
      </c>
      <c r="C79" s="307" t="s">
        <v>1306</v>
      </c>
      <c r="D79" s="307">
        <v>453600</v>
      </c>
    </row>
    <row r="80" spans="1:4" s="285" customFormat="1" ht="11.25">
      <c r="A80" s="228" t="s">
        <v>893</v>
      </c>
      <c r="B80" s="308">
        <v>453600</v>
      </c>
      <c r="C80" s="308" t="s">
        <v>1306</v>
      </c>
      <c r="D80" s="308">
        <v>453600</v>
      </c>
    </row>
    <row r="81" spans="1:4" s="285" customFormat="1" ht="11.25">
      <c r="A81" s="227" t="s">
        <v>894</v>
      </c>
      <c r="B81" s="307">
        <v>1073600</v>
      </c>
      <c r="C81" s="307">
        <v>1292600</v>
      </c>
      <c r="D81" s="307">
        <v>2366200</v>
      </c>
    </row>
    <row r="82" spans="1:4" s="285" customFormat="1" ht="11.25">
      <c r="A82" s="228" t="s">
        <v>78</v>
      </c>
      <c r="B82" s="308">
        <v>1073600</v>
      </c>
      <c r="C82" s="308">
        <v>1292600</v>
      </c>
      <c r="D82" s="308">
        <v>2366200</v>
      </c>
    </row>
    <row r="83" spans="1:4" s="285" customFormat="1" ht="11.25">
      <c r="A83" s="227" t="s">
        <v>790</v>
      </c>
      <c r="B83" s="307">
        <v>489100</v>
      </c>
      <c r="C83" s="307">
        <v>742000</v>
      </c>
      <c r="D83" s="307">
        <v>1231100</v>
      </c>
    </row>
    <row r="84" spans="1:4" s="285" customFormat="1" ht="11.25">
      <c r="A84" s="227" t="s">
        <v>895</v>
      </c>
      <c r="B84" s="307">
        <v>489100</v>
      </c>
      <c r="C84" s="307">
        <v>742000</v>
      </c>
      <c r="D84" s="307">
        <v>1231100</v>
      </c>
    </row>
    <row r="85" spans="1:4" s="285" customFormat="1" ht="11.25">
      <c r="A85" s="228" t="s">
        <v>849</v>
      </c>
      <c r="B85" s="308">
        <v>489100</v>
      </c>
      <c r="C85" s="308">
        <v>742000</v>
      </c>
      <c r="D85" s="308">
        <v>1231100</v>
      </c>
    </row>
    <row r="86" spans="1:4" s="285" customFormat="1" ht="11.25">
      <c r="A86" s="227" t="s">
        <v>792</v>
      </c>
      <c r="B86" s="307">
        <v>105686813</v>
      </c>
      <c r="C86" s="307">
        <v>179985374</v>
      </c>
      <c r="D86" s="307">
        <v>285672187</v>
      </c>
    </row>
    <row r="87" spans="1:4" s="285" customFormat="1" ht="11.25">
      <c r="A87" s="227" t="s">
        <v>605</v>
      </c>
      <c r="B87" s="307">
        <v>6513400</v>
      </c>
      <c r="C87" s="307" t="s">
        <v>1306</v>
      </c>
      <c r="D87" s="307">
        <v>6513400</v>
      </c>
    </row>
    <row r="88" spans="1:4" s="285" customFormat="1" ht="11.25">
      <c r="A88" s="228" t="s">
        <v>606</v>
      </c>
      <c r="B88" s="308">
        <v>6513400</v>
      </c>
      <c r="C88" s="308" t="s">
        <v>1306</v>
      </c>
      <c r="D88" s="308">
        <v>6513400</v>
      </c>
    </row>
    <row r="89" spans="1:4" s="285" customFormat="1" ht="11.25">
      <c r="A89" s="227" t="s">
        <v>864</v>
      </c>
      <c r="B89" s="307">
        <v>67760413</v>
      </c>
      <c r="C89" s="307">
        <v>160877374</v>
      </c>
      <c r="D89" s="307">
        <v>228637787</v>
      </c>
    </row>
    <row r="90" spans="1:4" s="285" customFormat="1" ht="11.25">
      <c r="A90" s="228" t="s">
        <v>857</v>
      </c>
      <c r="B90" s="308">
        <v>63554413</v>
      </c>
      <c r="C90" s="308">
        <v>127758374</v>
      </c>
      <c r="D90" s="308">
        <v>191312787</v>
      </c>
    </row>
    <row r="91" spans="1:4" s="285" customFormat="1" ht="11.25">
      <c r="A91" s="228" t="s">
        <v>896</v>
      </c>
      <c r="B91" s="308">
        <v>1000000</v>
      </c>
      <c r="C91" s="308" t="s">
        <v>1306</v>
      </c>
      <c r="D91" s="308">
        <v>1000000</v>
      </c>
    </row>
    <row r="92" spans="1:4" s="285" customFormat="1" ht="11.25">
      <c r="A92" s="228" t="s">
        <v>897</v>
      </c>
      <c r="B92" s="308">
        <v>300000</v>
      </c>
      <c r="C92" s="308">
        <v>7000000</v>
      </c>
      <c r="D92" s="308">
        <v>7300000</v>
      </c>
    </row>
    <row r="93" spans="1:4" s="285" customFormat="1" ht="11.25">
      <c r="A93" s="228" t="s">
        <v>609</v>
      </c>
      <c r="B93" s="308">
        <v>1663000</v>
      </c>
      <c r="C93" s="308" t="s">
        <v>1306</v>
      </c>
      <c r="D93" s="308">
        <v>1663000</v>
      </c>
    </row>
    <row r="94" spans="1:4" s="285" customFormat="1" ht="11.25">
      <c r="A94" s="228" t="s">
        <v>898</v>
      </c>
      <c r="B94" s="308">
        <v>1243000</v>
      </c>
      <c r="C94" s="308">
        <v>26119000</v>
      </c>
      <c r="D94" s="308">
        <v>27362000</v>
      </c>
    </row>
    <row r="95" spans="1:4" s="285" customFormat="1" ht="11.25">
      <c r="A95" s="227" t="s">
        <v>899</v>
      </c>
      <c r="B95" s="307">
        <v>31413000</v>
      </c>
      <c r="C95" s="307">
        <v>19108000</v>
      </c>
      <c r="D95" s="307">
        <v>50521000</v>
      </c>
    </row>
    <row r="96" spans="1:4" s="285" customFormat="1" ht="11.25">
      <c r="A96" s="228" t="s">
        <v>857</v>
      </c>
      <c r="B96" s="308">
        <v>31413000</v>
      </c>
      <c r="C96" s="308" t="s">
        <v>1306</v>
      </c>
      <c r="D96" s="308">
        <v>31413000</v>
      </c>
    </row>
    <row r="97" spans="1:4" s="285" customFormat="1" ht="11.25">
      <c r="A97" s="228" t="s">
        <v>900</v>
      </c>
      <c r="B97" s="308" t="s">
        <v>1306</v>
      </c>
      <c r="C97" s="308">
        <v>19108000</v>
      </c>
      <c r="D97" s="308">
        <v>19108000</v>
      </c>
    </row>
    <row r="98" spans="1:4" s="285" customFormat="1" ht="11.25">
      <c r="A98" s="227" t="s">
        <v>794</v>
      </c>
      <c r="B98" s="307">
        <v>3042080</v>
      </c>
      <c r="C98" s="307">
        <v>33914882</v>
      </c>
      <c r="D98" s="307">
        <v>36956962</v>
      </c>
    </row>
    <row r="99" spans="1:4" s="285" customFormat="1" ht="11.25">
      <c r="A99" s="227" t="s">
        <v>605</v>
      </c>
      <c r="B99" s="307">
        <v>1205980</v>
      </c>
      <c r="C99" s="307">
        <v>1879860</v>
      </c>
      <c r="D99" s="307">
        <v>3085840</v>
      </c>
    </row>
    <row r="100" spans="1:4" s="285" customFormat="1" ht="11.25">
      <c r="A100" s="228" t="s">
        <v>606</v>
      </c>
      <c r="B100" s="308">
        <v>1205980</v>
      </c>
      <c r="C100" s="308">
        <v>1879860</v>
      </c>
      <c r="D100" s="308">
        <v>3085840</v>
      </c>
    </row>
    <row r="101" spans="1:4" s="285" customFormat="1" ht="11.25">
      <c r="A101" s="227" t="s">
        <v>98</v>
      </c>
      <c r="B101" s="307">
        <v>1836100</v>
      </c>
      <c r="C101" s="307">
        <v>32035022</v>
      </c>
      <c r="D101" s="307">
        <v>33871122</v>
      </c>
    </row>
    <row r="102" spans="1:4" s="285" customFormat="1" ht="11.25">
      <c r="A102" s="228" t="s">
        <v>99</v>
      </c>
      <c r="B102" s="308">
        <v>1836100</v>
      </c>
      <c r="C102" s="308">
        <v>30335022</v>
      </c>
      <c r="D102" s="308">
        <v>32171122</v>
      </c>
    </row>
    <row r="103" spans="1:4" s="285" customFormat="1" ht="11.25">
      <c r="A103" s="228" t="s">
        <v>896</v>
      </c>
      <c r="B103" s="308" t="s">
        <v>1306</v>
      </c>
      <c r="C103" s="308">
        <v>1700000</v>
      </c>
      <c r="D103" s="308">
        <v>1700000</v>
      </c>
    </row>
    <row r="104" spans="1:4" s="285" customFormat="1" ht="11.25">
      <c r="A104" s="227" t="s">
        <v>796</v>
      </c>
      <c r="B104" s="307">
        <v>1879000</v>
      </c>
      <c r="C104" s="307">
        <v>188450250</v>
      </c>
      <c r="D104" s="307">
        <v>190329250</v>
      </c>
    </row>
    <row r="105" spans="1:4" s="285" customFormat="1" ht="11.25">
      <c r="A105" s="227" t="s">
        <v>605</v>
      </c>
      <c r="B105" s="307" t="s">
        <v>1306</v>
      </c>
      <c r="C105" s="307">
        <v>41800000</v>
      </c>
      <c r="D105" s="307">
        <v>41800000</v>
      </c>
    </row>
    <row r="106" spans="1:4" s="285" customFormat="1" ht="11.25">
      <c r="A106" s="228" t="s">
        <v>606</v>
      </c>
      <c r="B106" s="308" t="s">
        <v>1306</v>
      </c>
      <c r="C106" s="308">
        <v>41800000</v>
      </c>
      <c r="D106" s="308">
        <v>41800000</v>
      </c>
    </row>
    <row r="107" spans="1:4" s="285" customFormat="1" ht="11.25">
      <c r="A107" s="227" t="s">
        <v>100</v>
      </c>
      <c r="B107" s="307">
        <v>1879000</v>
      </c>
      <c r="C107" s="307">
        <v>146650250</v>
      </c>
      <c r="D107" s="307">
        <v>148529250</v>
      </c>
    </row>
    <row r="108" spans="1:4" s="285" customFormat="1" ht="11.25">
      <c r="A108" s="228" t="s">
        <v>101</v>
      </c>
      <c r="B108" s="308">
        <v>1879000</v>
      </c>
      <c r="C108" s="308">
        <v>146650250</v>
      </c>
      <c r="D108" s="308">
        <v>148529250</v>
      </c>
    </row>
    <row r="109" spans="1:4" s="285" customFormat="1" ht="11.25">
      <c r="A109" s="227" t="s">
        <v>797</v>
      </c>
      <c r="B109" s="307">
        <v>14516412</v>
      </c>
      <c r="C109" s="307">
        <v>2401267</v>
      </c>
      <c r="D109" s="307">
        <v>16917679</v>
      </c>
    </row>
    <row r="110" spans="1:4" s="285" customFormat="1" ht="11.25">
      <c r="A110" s="227" t="s">
        <v>605</v>
      </c>
      <c r="B110" s="307">
        <v>14343000</v>
      </c>
      <c r="C110" s="307">
        <v>60000</v>
      </c>
      <c r="D110" s="307">
        <v>14403000</v>
      </c>
    </row>
    <row r="111" spans="1:4" s="285" customFormat="1" ht="11.25">
      <c r="A111" s="228" t="s">
        <v>606</v>
      </c>
      <c r="B111" s="308">
        <v>14343000</v>
      </c>
      <c r="C111" s="308">
        <v>60000</v>
      </c>
      <c r="D111" s="308">
        <v>14403000</v>
      </c>
    </row>
    <row r="112" spans="1:4" s="285" customFormat="1" ht="11.25">
      <c r="A112" s="227" t="s">
        <v>102</v>
      </c>
      <c r="B112" s="307">
        <v>70000</v>
      </c>
      <c r="C112" s="307">
        <v>2341267</v>
      </c>
      <c r="D112" s="307">
        <v>2411267</v>
      </c>
    </row>
    <row r="113" spans="1:4" s="285" customFormat="1" ht="11.25">
      <c r="A113" s="228" t="s">
        <v>103</v>
      </c>
      <c r="B113" s="308">
        <v>70000</v>
      </c>
      <c r="C113" s="308">
        <v>2341267</v>
      </c>
      <c r="D113" s="308">
        <v>2411267</v>
      </c>
    </row>
    <row r="114" spans="1:4" s="285" customFormat="1" ht="11.25">
      <c r="A114" s="227" t="s">
        <v>104</v>
      </c>
      <c r="B114" s="307">
        <v>103412</v>
      </c>
      <c r="C114" s="307" t="s">
        <v>1306</v>
      </c>
      <c r="D114" s="307">
        <v>103412</v>
      </c>
    </row>
    <row r="115" spans="1:4" s="285" customFormat="1" ht="11.25">
      <c r="A115" s="228" t="s">
        <v>103</v>
      </c>
      <c r="B115" s="308">
        <v>103412</v>
      </c>
      <c r="C115" s="308" t="s">
        <v>1306</v>
      </c>
      <c r="D115" s="308">
        <v>103412</v>
      </c>
    </row>
    <row r="116" spans="1:4" s="285" customFormat="1" ht="11.25">
      <c r="A116" s="227" t="s">
        <v>799</v>
      </c>
      <c r="B116" s="307">
        <v>570880</v>
      </c>
      <c r="C116" s="307">
        <v>1400000</v>
      </c>
      <c r="D116" s="307">
        <v>1970880</v>
      </c>
    </row>
    <row r="117" spans="1:4" s="285" customFormat="1" ht="11.25">
      <c r="A117" s="227" t="s">
        <v>105</v>
      </c>
      <c r="B117" s="307">
        <v>302560</v>
      </c>
      <c r="C117" s="307">
        <v>1400000</v>
      </c>
      <c r="D117" s="307">
        <v>1702560</v>
      </c>
    </row>
    <row r="118" spans="1:4" s="285" customFormat="1" ht="11.25">
      <c r="A118" s="228" t="s">
        <v>106</v>
      </c>
      <c r="B118" s="308">
        <v>302560</v>
      </c>
      <c r="C118" s="308">
        <v>1400000</v>
      </c>
      <c r="D118" s="308">
        <v>1702560</v>
      </c>
    </row>
    <row r="119" spans="1:4" s="285" customFormat="1" ht="11.25">
      <c r="A119" s="227" t="s">
        <v>107</v>
      </c>
      <c r="B119" s="307">
        <v>86000</v>
      </c>
      <c r="C119" s="307" t="s">
        <v>1306</v>
      </c>
      <c r="D119" s="307">
        <v>86000</v>
      </c>
    </row>
    <row r="120" spans="1:4" s="285" customFormat="1" ht="11.25">
      <c r="A120" s="228" t="s">
        <v>106</v>
      </c>
      <c r="B120" s="308">
        <v>86000</v>
      </c>
      <c r="C120" s="308" t="s">
        <v>1306</v>
      </c>
      <c r="D120" s="308">
        <v>86000</v>
      </c>
    </row>
    <row r="121" spans="1:4" s="285" customFormat="1" ht="11.25">
      <c r="A121" s="227" t="s">
        <v>108</v>
      </c>
      <c r="B121" s="307">
        <v>182320</v>
      </c>
      <c r="C121" s="307" t="s">
        <v>1306</v>
      </c>
      <c r="D121" s="307">
        <v>182320</v>
      </c>
    </row>
    <row r="122" spans="1:4" s="285" customFormat="1" ht="11.25">
      <c r="A122" s="228" t="s">
        <v>106</v>
      </c>
      <c r="B122" s="308">
        <v>182320</v>
      </c>
      <c r="C122" s="308" t="s">
        <v>1306</v>
      </c>
      <c r="D122" s="308">
        <v>182320</v>
      </c>
    </row>
    <row r="123" spans="1:4" s="285" customFormat="1" ht="11.25">
      <c r="A123" s="227" t="s">
        <v>801</v>
      </c>
      <c r="B123" s="307">
        <v>149400</v>
      </c>
      <c r="C123" s="307" t="s">
        <v>1306</v>
      </c>
      <c r="D123" s="307">
        <v>149400</v>
      </c>
    </row>
    <row r="124" spans="1:4" s="285" customFormat="1" ht="11.25">
      <c r="A124" s="227" t="s">
        <v>109</v>
      </c>
      <c r="B124" s="307">
        <v>149400</v>
      </c>
      <c r="C124" s="307" t="s">
        <v>1306</v>
      </c>
      <c r="D124" s="307">
        <v>149400</v>
      </c>
    </row>
    <row r="125" spans="1:4" s="285" customFormat="1" ht="11.25">
      <c r="A125" s="228" t="s">
        <v>110</v>
      </c>
      <c r="B125" s="308">
        <v>149400</v>
      </c>
      <c r="C125" s="308" t="s">
        <v>1306</v>
      </c>
      <c r="D125" s="308">
        <v>149400</v>
      </c>
    </row>
    <row r="126" spans="1:4" s="285" customFormat="1" ht="11.25">
      <c r="A126" s="227" t="s">
        <v>802</v>
      </c>
      <c r="B126" s="307">
        <v>1094040</v>
      </c>
      <c r="C126" s="307">
        <v>2809100</v>
      </c>
      <c r="D126" s="307">
        <v>3903140</v>
      </c>
    </row>
    <row r="127" spans="1:4" s="285" customFormat="1" ht="11.25">
      <c r="A127" s="227" t="s">
        <v>111</v>
      </c>
      <c r="B127" s="307">
        <v>1094040</v>
      </c>
      <c r="C127" s="307">
        <v>2809100</v>
      </c>
      <c r="D127" s="307">
        <v>3903140</v>
      </c>
    </row>
    <row r="128" spans="1:4" s="285" customFormat="1" ht="11.25">
      <c r="A128" s="228" t="s">
        <v>112</v>
      </c>
      <c r="B128" s="308">
        <v>1094040</v>
      </c>
      <c r="C128" s="308">
        <v>2809100</v>
      </c>
      <c r="D128" s="308">
        <v>3903140</v>
      </c>
    </row>
    <row r="129" spans="1:4" s="285" customFormat="1" ht="11.25">
      <c r="A129" s="227" t="s">
        <v>803</v>
      </c>
      <c r="B129" s="307">
        <v>6069000</v>
      </c>
      <c r="C129" s="307" t="s">
        <v>1306</v>
      </c>
      <c r="D129" s="307">
        <v>6069000</v>
      </c>
    </row>
    <row r="130" spans="1:4" s="285" customFormat="1" ht="11.25">
      <c r="A130" s="227" t="s">
        <v>113</v>
      </c>
      <c r="B130" s="307">
        <v>6069000</v>
      </c>
      <c r="C130" s="307" t="s">
        <v>1306</v>
      </c>
      <c r="D130" s="307">
        <v>6069000</v>
      </c>
    </row>
    <row r="131" spans="1:4" s="285" customFormat="1" ht="11.25">
      <c r="A131" s="228" t="s">
        <v>849</v>
      </c>
      <c r="B131" s="308">
        <v>6069000</v>
      </c>
      <c r="C131" s="308" t="s">
        <v>1306</v>
      </c>
      <c r="D131" s="308">
        <v>6069000</v>
      </c>
    </row>
    <row r="132" spans="1:4" s="285" customFormat="1" ht="11.25">
      <c r="A132" s="227" t="s">
        <v>804</v>
      </c>
      <c r="B132" s="307">
        <v>13702450</v>
      </c>
      <c r="C132" s="307">
        <v>11714189</v>
      </c>
      <c r="D132" s="307">
        <v>25416639</v>
      </c>
    </row>
    <row r="133" spans="1:4" s="285" customFormat="1" ht="11.25">
      <c r="A133" s="227" t="s">
        <v>605</v>
      </c>
      <c r="B133" s="307">
        <v>12829450</v>
      </c>
      <c r="C133" s="307">
        <v>2563681</v>
      </c>
      <c r="D133" s="307">
        <v>15393131</v>
      </c>
    </row>
    <row r="134" spans="1:4" s="285" customFormat="1" ht="11.25">
      <c r="A134" s="228" t="s">
        <v>606</v>
      </c>
      <c r="B134" s="308">
        <v>12829450</v>
      </c>
      <c r="C134" s="308">
        <v>2563681</v>
      </c>
      <c r="D134" s="308">
        <v>15393131</v>
      </c>
    </row>
    <row r="135" spans="1:4" s="285" customFormat="1" ht="11.25">
      <c r="A135" s="227" t="s">
        <v>114</v>
      </c>
      <c r="B135" s="307" t="s">
        <v>1306</v>
      </c>
      <c r="C135" s="307">
        <v>54300</v>
      </c>
      <c r="D135" s="307">
        <v>54300</v>
      </c>
    </row>
    <row r="136" spans="1:4" s="285" customFormat="1" ht="11.25">
      <c r="A136" s="228" t="s">
        <v>607</v>
      </c>
      <c r="B136" s="308" t="s">
        <v>1306</v>
      </c>
      <c r="C136" s="308">
        <v>54300</v>
      </c>
      <c r="D136" s="308">
        <v>54300</v>
      </c>
    </row>
    <row r="137" spans="1:4" s="285" customFormat="1" ht="11.25">
      <c r="A137" s="227" t="s">
        <v>115</v>
      </c>
      <c r="B137" s="307" t="s">
        <v>1306</v>
      </c>
      <c r="C137" s="307">
        <v>2350000</v>
      </c>
      <c r="D137" s="307">
        <v>2350000</v>
      </c>
    </row>
    <row r="138" spans="1:4" s="285" customFormat="1" ht="11.25">
      <c r="A138" s="228" t="s">
        <v>116</v>
      </c>
      <c r="B138" s="308" t="s">
        <v>1306</v>
      </c>
      <c r="C138" s="308">
        <v>2350000</v>
      </c>
      <c r="D138" s="308">
        <v>2350000</v>
      </c>
    </row>
    <row r="139" spans="1:4" s="285" customFormat="1" ht="11.25">
      <c r="A139" s="227" t="s">
        <v>117</v>
      </c>
      <c r="B139" s="307">
        <v>873000</v>
      </c>
      <c r="C139" s="307">
        <v>6746208</v>
      </c>
      <c r="D139" s="307">
        <v>7619208</v>
      </c>
    </row>
    <row r="140" spans="1:4" s="285" customFormat="1" ht="11.25">
      <c r="A140" s="228" t="s">
        <v>116</v>
      </c>
      <c r="B140" s="308">
        <v>873000</v>
      </c>
      <c r="C140" s="308">
        <v>6746208</v>
      </c>
      <c r="D140" s="308">
        <v>7619208</v>
      </c>
    </row>
    <row r="141" spans="1:4" s="285" customFormat="1" ht="11.25">
      <c r="A141" s="227" t="s">
        <v>805</v>
      </c>
      <c r="B141" s="307">
        <v>6181926</v>
      </c>
      <c r="C141" s="307">
        <v>1656000</v>
      </c>
      <c r="D141" s="307">
        <v>7837926</v>
      </c>
    </row>
    <row r="142" spans="1:4" s="285" customFormat="1" ht="11.25">
      <c r="A142" s="227" t="s">
        <v>605</v>
      </c>
      <c r="B142" s="307">
        <v>5563800</v>
      </c>
      <c r="C142" s="307">
        <v>2000</v>
      </c>
      <c r="D142" s="307">
        <v>5565800</v>
      </c>
    </row>
    <row r="143" spans="1:4" s="285" customFormat="1" ht="11.25">
      <c r="A143" s="228" t="s">
        <v>606</v>
      </c>
      <c r="B143" s="308">
        <v>5563800</v>
      </c>
      <c r="C143" s="308">
        <v>2000</v>
      </c>
      <c r="D143" s="308">
        <v>5565800</v>
      </c>
    </row>
    <row r="144" spans="1:4" s="285" customFormat="1" ht="11.25">
      <c r="A144" s="227" t="s">
        <v>118</v>
      </c>
      <c r="B144" s="307">
        <v>618126</v>
      </c>
      <c r="C144" s="307">
        <v>1654000</v>
      </c>
      <c r="D144" s="307">
        <v>2272126</v>
      </c>
    </row>
    <row r="145" spans="1:4" s="285" customFormat="1" ht="11.25">
      <c r="A145" s="228" t="s">
        <v>119</v>
      </c>
      <c r="B145" s="308">
        <v>618126</v>
      </c>
      <c r="C145" s="308">
        <v>1654000</v>
      </c>
      <c r="D145" s="308">
        <v>2272126</v>
      </c>
    </row>
    <row r="146" spans="1:4" s="285" customFormat="1" ht="11.25">
      <c r="A146" s="227" t="s">
        <v>806</v>
      </c>
      <c r="B146" s="307">
        <v>67230360</v>
      </c>
      <c r="C146" s="307" t="s">
        <v>1306</v>
      </c>
      <c r="D146" s="307">
        <v>67230360</v>
      </c>
    </row>
    <row r="147" spans="1:4" s="285" customFormat="1" ht="11.25">
      <c r="A147" s="227" t="s">
        <v>120</v>
      </c>
      <c r="B147" s="307">
        <v>57750360</v>
      </c>
      <c r="C147" s="307" t="s">
        <v>1306</v>
      </c>
      <c r="D147" s="307">
        <v>57750360</v>
      </c>
    </row>
    <row r="148" spans="1:4" s="285" customFormat="1" ht="11.25">
      <c r="A148" s="228" t="s">
        <v>121</v>
      </c>
      <c r="B148" s="308">
        <v>57750360</v>
      </c>
      <c r="C148" s="308" t="s">
        <v>1306</v>
      </c>
      <c r="D148" s="308">
        <v>57750360</v>
      </c>
    </row>
    <row r="149" spans="1:4" s="285" customFormat="1" ht="11.25">
      <c r="A149" s="227" t="s">
        <v>122</v>
      </c>
      <c r="B149" s="307">
        <v>9480000</v>
      </c>
      <c r="C149" s="307" t="s">
        <v>1306</v>
      </c>
      <c r="D149" s="307">
        <v>9480000</v>
      </c>
    </row>
    <row r="150" spans="1:4" s="285" customFormat="1" ht="11.25">
      <c r="A150" s="228" t="s">
        <v>121</v>
      </c>
      <c r="B150" s="308">
        <v>9480000</v>
      </c>
      <c r="C150" s="308" t="s">
        <v>1306</v>
      </c>
      <c r="D150" s="308">
        <v>9480000</v>
      </c>
    </row>
    <row r="151" spans="1:4" s="285" customFormat="1" ht="11.25">
      <c r="A151" s="227" t="s">
        <v>807</v>
      </c>
      <c r="B151" s="307">
        <v>1980000</v>
      </c>
      <c r="C151" s="307" t="s">
        <v>1306</v>
      </c>
      <c r="D151" s="307">
        <v>1980000</v>
      </c>
    </row>
    <row r="152" spans="1:4" s="285" customFormat="1" ht="11.25">
      <c r="A152" s="227" t="s">
        <v>123</v>
      </c>
      <c r="B152" s="307">
        <v>1980000</v>
      </c>
      <c r="C152" s="307" t="s">
        <v>1306</v>
      </c>
      <c r="D152" s="307">
        <v>1980000</v>
      </c>
    </row>
    <row r="153" spans="1:4" s="285" customFormat="1" ht="11.25">
      <c r="A153" s="228" t="s">
        <v>124</v>
      </c>
      <c r="B153" s="308">
        <v>1980000</v>
      </c>
      <c r="C153" s="308" t="s">
        <v>1306</v>
      </c>
      <c r="D153" s="308">
        <v>1980000</v>
      </c>
    </row>
    <row r="154" spans="1:4" s="285" customFormat="1" ht="11.25">
      <c r="A154" s="227" t="s">
        <v>800</v>
      </c>
      <c r="B154" s="307">
        <v>516724822</v>
      </c>
      <c r="C154" s="307">
        <v>831953933</v>
      </c>
      <c r="D154" s="307">
        <v>1348678755</v>
      </c>
    </row>
  </sheetData>
  <sheetProtection/>
  <mergeCells count="1">
    <mergeCell ref="A5:D5"/>
  </mergeCells>
  <printOptions/>
  <pageMargins left="0.6692913385826772" right="0.3937007874015748" top="0.1968503937007874" bottom="0.5905511811023623" header="0.1968503937007874" footer="0.3188976377952757"/>
  <pageSetup horizontalDpi="600" verticalDpi="600" orientation="landscape"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N39"/>
  <sheetViews>
    <sheetView zoomScalePageLayoutView="0" workbookViewId="0" topLeftCell="A19">
      <selection activeCell="G36" sqref="G36"/>
    </sheetView>
  </sheetViews>
  <sheetFormatPr defaultColWidth="9.140625" defaultRowHeight="12.75"/>
  <cols>
    <col min="14" max="14" width="9.57421875" style="0" customWidth="1"/>
  </cols>
  <sheetData>
    <row r="1" spans="1:14" ht="15.75">
      <c r="A1" s="189"/>
      <c r="B1" s="190"/>
      <c r="C1" s="190"/>
      <c r="D1" s="190"/>
      <c r="E1" s="190"/>
      <c r="F1" s="190"/>
      <c r="G1" s="190"/>
      <c r="H1" s="190"/>
      <c r="I1" s="190"/>
      <c r="J1" s="190"/>
      <c r="K1" s="190"/>
      <c r="L1" s="190"/>
      <c r="M1" s="190"/>
      <c r="N1" s="191"/>
    </row>
    <row r="2" spans="1:14" ht="15.75">
      <c r="A2" s="192"/>
      <c r="B2" s="193"/>
      <c r="C2" s="193"/>
      <c r="D2" s="193"/>
      <c r="E2" s="193"/>
      <c r="F2" s="193"/>
      <c r="G2" s="193"/>
      <c r="H2" s="193"/>
      <c r="I2" s="193"/>
      <c r="J2" s="193"/>
      <c r="K2" s="193"/>
      <c r="L2" s="193"/>
      <c r="M2" s="193"/>
      <c r="N2" s="194"/>
    </row>
    <row r="3" spans="1:14" ht="15.75">
      <c r="A3" s="192"/>
      <c r="B3" s="193"/>
      <c r="C3" s="193"/>
      <c r="D3" s="193"/>
      <c r="E3" s="193"/>
      <c r="F3" s="193"/>
      <c r="G3" s="193"/>
      <c r="H3" s="193"/>
      <c r="I3" s="193"/>
      <c r="J3" s="193"/>
      <c r="K3" s="193"/>
      <c r="L3" s="193"/>
      <c r="M3" s="193"/>
      <c r="N3" s="194"/>
    </row>
    <row r="4" spans="1:14" ht="15.75">
      <c r="A4" s="192"/>
      <c r="B4" s="193"/>
      <c r="C4" s="193"/>
      <c r="D4" s="193"/>
      <c r="E4" s="193"/>
      <c r="F4" s="193"/>
      <c r="G4" s="193"/>
      <c r="H4" s="193"/>
      <c r="I4" s="193"/>
      <c r="J4" s="193"/>
      <c r="K4" s="193"/>
      <c r="L4" s="193"/>
      <c r="M4" s="193"/>
      <c r="N4" s="194"/>
    </row>
    <row r="5" spans="1:14" ht="15.75">
      <c r="A5" s="192"/>
      <c r="B5" s="193"/>
      <c r="C5" s="193"/>
      <c r="D5" s="193"/>
      <c r="E5" s="193"/>
      <c r="F5" s="193"/>
      <c r="G5" s="193"/>
      <c r="H5" s="193"/>
      <c r="I5" s="193"/>
      <c r="J5" s="193"/>
      <c r="K5" s="193"/>
      <c r="L5" s="193"/>
      <c r="M5" s="193"/>
      <c r="N5" s="194"/>
    </row>
    <row r="6" spans="1:14" ht="18">
      <c r="A6" s="195"/>
      <c r="B6" s="193"/>
      <c r="C6" s="193"/>
      <c r="D6" s="193"/>
      <c r="E6" s="193"/>
      <c r="F6" s="193"/>
      <c r="G6" s="193"/>
      <c r="H6" s="193"/>
      <c r="I6" s="193"/>
      <c r="J6" s="193"/>
      <c r="K6" s="193"/>
      <c r="L6" s="193"/>
      <c r="M6" s="193"/>
      <c r="N6" s="194"/>
    </row>
    <row r="7" spans="1:14" ht="15.75">
      <c r="A7" s="196"/>
      <c r="B7" s="193"/>
      <c r="C7" s="193"/>
      <c r="D7" s="193"/>
      <c r="E7" s="193"/>
      <c r="F7" s="193"/>
      <c r="G7" s="193"/>
      <c r="H7" s="193"/>
      <c r="I7" s="193"/>
      <c r="J7" s="193"/>
      <c r="K7" s="193"/>
      <c r="L7" s="193"/>
      <c r="M7" s="193"/>
      <c r="N7" s="194"/>
    </row>
    <row r="8" spans="1:14" ht="15.75">
      <c r="A8" s="197"/>
      <c r="B8" s="193"/>
      <c r="C8" s="193"/>
      <c r="D8" s="193"/>
      <c r="E8" s="193"/>
      <c r="F8" s="193"/>
      <c r="G8" s="193"/>
      <c r="H8" s="193"/>
      <c r="I8" s="193"/>
      <c r="J8" s="193"/>
      <c r="K8" s="193"/>
      <c r="L8" s="193"/>
      <c r="M8" s="193"/>
      <c r="N8" s="194"/>
    </row>
    <row r="9" spans="1:14" ht="18">
      <c r="A9" s="195"/>
      <c r="B9" s="193"/>
      <c r="C9" s="193"/>
      <c r="D9" s="193"/>
      <c r="E9" s="193"/>
      <c r="F9" s="193"/>
      <c r="G9" s="193"/>
      <c r="H9" s="193"/>
      <c r="I9" s="193"/>
      <c r="J9" s="193"/>
      <c r="K9" s="193"/>
      <c r="L9" s="193"/>
      <c r="M9" s="193"/>
      <c r="N9" s="194"/>
    </row>
    <row r="10" spans="1:14" ht="12.75">
      <c r="A10" s="198"/>
      <c r="B10" s="193"/>
      <c r="C10" s="193"/>
      <c r="D10" s="193"/>
      <c r="E10" s="193"/>
      <c r="F10" s="193"/>
      <c r="G10" s="193"/>
      <c r="H10" s="193"/>
      <c r="I10" s="193"/>
      <c r="J10" s="193"/>
      <c r="K10" s="193"/>
      <c r="L10" s="193"/>
      <c r="M10" s="193"/>
      <c r="N10" s="194"/>
    </row>
    <row r="11" spans="1:14" ht="15.75">
      <c r="A11" s="192"/>
      <c r="B11" s="193"/>
      <c r="C11" s="193"/>
      <c r="D11" s="193"/>
      <c r="E11" s="193"/>
      <c r="F11" s="193"/>
      <c r="G11" s="193"/>
      <c r="H11" s="193"/>
      <c r="I11" s="193"/>
      <c r="J11" s="193"/>
      <c r="K11" s="193"/>
      <c r="L11" s="193"/>
      <c r="M11" s="193"/>
      <c r="N11" s="194"/>
    </row>
    <row r="12" spans="1:14" ht="15.75">
      <c r="A12" s="196"/>
      <c r="B12" s="193"/>
      <c r="C12" s="193"/>
      <c r="D12" s="193"/>
      <c r="E12" s="193"/>
      <c r="F12" s="193"/>
      <c r="G12" s="193"/>
      <c r="H12" s="193"/>
      <c r="I12" s="193"/>
      <c r="J12" s="193"/>
      <c r="K12" s="193"/>
      <c r="L12" s="193"/>
      <c r="M12" s="193"/>
      <c r="N12" s="194"/>
    </row>
    <row r="13" spans="1:14" ht="15.75">
      <c r="A13" s="192"/>
      <c r="B13" s="193"/>
      <c r="C13" s="193"/>
      <c r="D13" s="193"/>
      <c r="E13" s="193"/>
      <c r="F13" s="193"/>
      <c r="G13" s="193"/>
      <c r="H13" s="193"/>
      <c r="I13" s="193"/>
      <c r="J13" s="193"/>
      <c r="K13" s="193"/>
      <c r="L13" s="193"/>
      <c r="M13" s="193"/>
      <c r="N13" s="194"/>
    </row>
    <row r="14" spans="1:14" ht="15.75">
      <c r="A14" s="192"/>
      <c r="B14" s="193"/>
      <c r="C14" s="193"/>
      <c r="D14" s="193"/>
      <c r="E14" s="193"/>
      <c r="F14" s="193"/>
      <c r="G14" s="193"/>
      <c r="H14" s="193"/>
      <c r="I14" s="193"/>
      <c r="J14" s="193"/>
      <c r="K14" s="193"/>
      <c r="L14" s="193"/>
      <c r="M14" s="193"/>
      <c r="N14" s="194"/>
    </row>
    <row r="15" spans="1:14" ht="18.75">
      <c r="A15" s="199"/>
      <c r="B15" s="193"/>
      <c r="C15" s="193"/>
      <c r="D15" s="193"/>
      <c r="E15" s="193"/>
      <c r="F15" s="193"/>
      <c r="G15" s="193"/>
      <c r="H15" s="193"/>
      <c r="I15" s="193"/>
      <c r="J15" s="193"/>
      <c r="K15" s="193"/>
      <c r="L15" s="193"/>
      <c r="M15" s="193"/>
      <c r="N15" s="194"/>
    </row>
    <row r="16" spans="1:14" ht="12.75">
      <c r="A16" s="198"/>
      <c r="B16" s="193"/>
      <c r="C16" s="193"/>
      <c r="D16" s="193"/>
      <c r="E16" s="193"/>
      <c r="F16" s="193"/>
      <c r="G16" s="193"/>
      <c r="H16" s="193"/>
      <c r="I16" s="193"/>
      <c r="J16" s="193"/>
      <c r="K16" s="193"/>
      <c r="L16" s="193"/>
      <c r="M16" s="193"/>
      <c r="N16" s="194"/>
    </row>
    <row r="17" spans="1:14" ht="12.75">
      <c r="A17" s="198"/>
      <c r="B17" s="193"/>
      <c r="C17" s="193"/>
      <c r="D17" s="193"/>
      <c r="E17" s="193"/>
      <c r="F17" s="193"/>
      <c r="G17" s="193"/>
      <c r="H17" s="193"/>
      <c r="I17" s="193"/>
      <c r="J17" s="193"/>
      <c r="K17" s="193"/>
      <c r="L17" s="193"/>
      <c r="M17" s="193"/>
      <c r="N17" s="194"/>
    </row>
    <row r="18" spans="1:14" ht="12.75">
      <c r="A18" s="198"/>
      <c r="B18" s="193"/>
      <c r="C18" s="193"/>
      <c r="D18" s="193"/>
      <c r="E18" s="193"/>
      <c r="F18" s="193"/>
      <c r="G18" s="193"/>
      <c r="H18" s="193"/>
      <c r="I18" s="193"/>
      <c r="J18" s="193"/>
      <c r="K18" s="193"/>
      <c r="L18" s="193"/>
      <c r="M18" s="193"/>
      <c r="N18" s="194"/>
    </row>
    <row r="19" spans="1:14" ht="12.75">
      <c r="A19" s="198"/>
      <c r="B19" s="193"/>
      <c r="C19" s="193"/>
      <c r="D19" s="193"/>
      <c r="E19" s="193"/>
      <c r="F19" s="193"/>
      <c r="G19" s="193"/>
      <c r="H19" s="193"/>
      <c r="I19" s="193"/>
      <c r="J19" s="193"/>
      <c r="K19" s="193"/>
      <c r="L19" s="193"/>
      <c r="M19" s="193"/>
      <c r="N19" s="194"/>
    </row>
    <row r="20" spans="1:14" ht="12.75">
      <c r="A20" s="198"/>
      <c r="B20" s="193"/>
      <c r="C20" s="193"/>
      <c r="D20" s="193"/>
      <c r="E20" s="193"/>
      <c r="F20" s="193"/>
      <c r="G20" s="193"/>
      <c r="H20" s="193"/>
      <c r="I20" s="193"/>
      <c r="J20" s="193"/>
      <c r="K20" s="193"/>
      <c r="L20" s="193"/>
      <c r="M20" s="193"/>
      <c r="N20" s="194"/>
    </row>
    <row r="21" spans="1:14" ht="12.75">
      <c r="A21" s="198"/>
      <c r="B21" s="193"/>
      <c r="C21" s="193"/>
      <c r="D21" s="193"/>
      <c r="E21" s="193"/>
      <c r="F21" s="193"/>
      <c r="G21" s="193"/>
      <c r="H21" s="193"/>
      <c r="I21" s="193"/>
      <c r="J21" s="193"/>
      <c r="K21" s="193"/>
      <c r="L21" s="193"/>
      <c r="M21" s="193"/>
      <c r="N21" s="194"/>
    </row>
    <row r="22" spans="1:14" ht="12.75">
      <c r="A22" s="198"/>
      <c r="B22" s="193"/>
      <c r="C22" s="193"/>
      <c r="D22" s="193"/>
      <c r="E22" s="193"/>
      <c r="F22" s="193"/>
      <c r="G22" s="193"/>
      <c r="H22" s="193"/>
      <c r="I22" s="193"/>
      <c r="J22" s="193"/>
      <c r="K22" s="193"/>
      <c r="L22" s="193"/>
      <c r="M22" s="193"/>
      <c r="N22" s="194"/>
    </row>
    <row r="23" spans="1:14" ht="12.75">
      <c r="A23" s="198"/>
      <c r="B23" s="193"/>
      <c r="C23" s="193"/>
      <c r="D23" s="193"/>
      <c r="E23" s="193"/>
      <c r="F23" s="193"/>
      <c r="G23" s="193"/>
      <c r="H23" s="193"/>
      <c r="I23" s="193"/>
      <c r="J23" s="193"/>
      <c r="K23" s="193"/>
      <c r="L23" s="193"/>
      <c r="M23" s="193"/>
      <c r="N23" s="194"/>
    </row>
    <row r="24" spans="1:14" ht="12.75">
      <c r="A24" s="198"/>
      <c r="B24" s="193"/>
      <c r="C24" s="193"/>
      <c r="D24" s="193"/>
      <c r="E24" s="193"/>
      <c r="F24" s="193"/>
      <c r="G24" s="193"/>
      <c r="H24" s="193"/>
      <c r="I24" s="193"/>
      <c r="J24" s="193"/>
      <c r="K24" s="193"/>
      <c r="L24" s="193"/>
      <c r="M24" s="193"/>
      <c r="N24" s="194"/>
    </row>
    <row r="25" spans="1:14" ht="12.75">
      <c r="A25" s="198"/>
      <c r="B25" s="193"/>
      <c r="C25" s="193"/>
      <c r="D25" s="193"/>
      <c r="E25" s="193"/>
      <c r="F25" s="193"/>
      <c r="G25" s="193"/>
      <c r="H25" s="193"/>
      <c r="I25" s="193"/>
      <c r="J25" s="193"/>
      <c r="K25" s="193"/>
      <c r="L25" s="193"/>
      <c r="M25" s="193"/>
      <c r="N25" s="194"/>
    </row>
    <row r="26" spans="1:14" ht="12.75">
      <c r="A26" s="198"/>
      <c r="B26" s="193"/>
      <c r="C26" s="193"/>
      <c r="D26" s="193"/>
      <c r="E26" s="193"/>
      <c r="F26" s="193"/>
      <c r="G26" s="193"/>
      <c r="H26" s="193"/>
      <c r="I26" s="193"/>
      <c r="J26" s="193"/>
      <c r="K26" s="193"/>
      <c r="L26" s="193"/>
      <c r="M26" s="193"/>
      <c r="N26" s="194"/>
    </row>
    <row r="27" spans="1:14" ht="12.75">
      <c r="A27" s="198"/>
      <c r="B27" s="193"/>
      <c r="C27" s="193"/>
      <c r="D27" s="193"/>
      <c r="E27" s="193"/>
      <c r="F27" s="193"/>
      <c r="G27" s="193"/>
      <c r="H27" s="193"/>
      <c r="I27" s="193"/>
      <c r="J27" s="193"/>
      <c r="K27" s="193"/>
      <c r="L27" s="193"/>
      <c r="M27" s="193"/>
      <c r="N27" s="194"/>
    </row>
    <row r="28" spans="1:14" ht="12.75">
      <c r="A28" s="198"/>
      <c r="B28" s="193"/>
      <c r="C28" s="193"/>
      <c r="D28" s="193"/>
      <c r="E28" s="193"/>
      <c r="F28" s="193"/>
      <c r="G28" s="193"/>
      <c r="H28" s="193"/>
      <c r="I28" s="193"/>
      <c r="J28" s="193"/>
      <c r="K28" s="193"/>
      <c r="L28" s="193"/>
      <c r="M28" s="193"/>
      <c r="N28" s="194"/>
    </row>
    <row r="29" spans="1:14" ht="12.75">
      <c r="A29" s="198"/>
      <c r="B29" s="193"/>
      <c r="C29" s="193"/>
      <c r="D29" s="193"/>
      <c r="E29" s="193"/>
      <c r="F29" s="193"/>
      <c r="G29" s="193"/>
      <c r="H29" s="193"/>
      <c r="I29" s="193"/>
      <c r="J29" s="193"/>
      <c r="K29" s="193"/>
      <c r="L29" s="193"/>
      <c r="M29" s="193"/>
      <c r="N29" s="194"/>
    </row>
    <row r="30" spans="1:14" ht="12.75">
      <c r="A30" s="198"/>
      <c r="B30" s="193"/>
      <c r="C30" s="193"/>
      <c r="D30" s="193"/>
      <c r="E30" s="193"/>
      <c r="F30" s="193"/>
      <c r="G30" s="193"/>
      <c r="H30" s="193"/>
      <c r="I30" s="193"/>
      <c r="J30" s="193"/>
      <c r="K30" s="193"/>
      <c r="L30" s="193"/>
      <c r="M30" s="193"/>
      <c r="N30" s="194"/>
    </row>
    <row r="31" spans="1:14" ht="12.75">
      <c r="A31" s="198"/>
      <c r="B31" s="193"/>
      <c r="C31" s="193"/>
      <c r="D31" s="193"/>
      <c r="E31" s="193"/>
      <c r="F31" s="193"/>
      <c r="G31" s="193"/>
      <c r="H31" s="193"/>
      <c r="I31" s="193"/>
      <c r="J31" s="193"/>
      <c r="K31" s="193"/>
      <c r="L31" s="193"/>
      <c r="M31" s="193"/>
      <c r="N31" s="194"/>
    </row>
    <row r="32" spans="1:14" ht="12.75">
      <c r="A32" s="198"/>
      <c r="B32" s="193"/>
      <c r="C32" s="193"/>
      <c r="D32" s="193"/>
      <c r="E32" s="193"/>
      <c r="F32" s="193"/>
      <c r="G32" s="193"/>
      <c r="H32" s="193"/>
      <c r="I32" s="193"/>
      <c r="J32" s="193"/>
      <c r="K32" s="193"/>
      <c r="L32" s="193"/>
      <c r="M32" s="193"/>
      <c r="N32" s="194"/>
    </row>
    <row r="33" spans="1:14" ht="12.75">
      <c r="A33" s="198"/>
      <c r="B33" s="193"/>
      <c r="C33" s="193"/>
      <c r="D33" s="193"/>
      <c r="E33" s="193"/>
      <c r="F33" s="193"/>
      <c r="G33" s="193"/>
      <c r="H33" s="193"/>
      <c r="I33" s="193"/>
      <c r="J33" s="193"/>
      <c r="K33" s="193"/>
      <c r="L33" s="193"/>
      <c r="M33" s="193"/>
      <c r="N33" s="194"/>
    </row>
    <row r="34" spans="1:14" ht="12.75">
      <c r="A34" s="198"/>
      <c r="B34" s="193"/>
      <c r="C34" s="193"/>
      <c r="D34" s="193"/>
      <c r="E34" s="193"/>
      <c r="F34" s="193"/>
      <c r="G34" s="193"/>
      <c r="H34" s="193"/>
      <c r="I34" s="193"/>
      <c r="J34" s="193"/>
      <c r="K34" s="193"/>
      <c r="L34" s="193"/>
      <c r="M34" s="193"/>
      <c r="N34" s="194"/>
    </row>
    <row r="35" spans="1:14" ht="12.75">
      <c r="A35" s="198"/>
      <c r="B35" s="193"/>
      <c r="C35" s="193"/>
      <c r="D35" s="193"/>
      <c r="E35" s="193"/>
      <c r="F35" s="193"/>
      <c r="G35" s="193"/>
      <c r="H35" s="193"/>
      <c r="I35" s="193"/>
      <c r="J35" s="193"/>
      <c r="K35" s="193"/>
      <c r="L35" s="193"/>
      <c r="M35" s="193"/>
      <c r="N35" s="194"/>
    </row>
    <row r="36" spans="1:14" ht="12.75">
      <c r="A36" s="198"/>
      <c r="B36" s="193"/>
      <c r="C36" s="193"/>
      <c r="D36" s="193"/>
      <c r="E36" s="193"/>
      <c r="F36" s="193"/>
      <c r="G36" s="193"/>
      <c r="H36" s="193"/>
      <c r="I36" s="193"/>
      <c r="J36" s="193"/>
      <c r="K36" s="193"/>
      <c r="L36" s="193"/>
      <c r="M36" s="193"/>
      <c r="N36" s="194"/>
    </row>
    <row r="37" spans="1:14" ht="12.75">
      <c r="A37" s="198"/>
      <c r="B37" s="193"/>
      <c r="C37" s="193"/>
      <c r="D37" s="193"/>
      <c r="E37" s="193"/>
      <c r="F37" s="193"/>
      <c r="G37" s="193"/>
      <c r="H37" s="193"/>
      <c r="I37" s="193"/>
      <c r="J37" s="193"/>
      <c r="K37" s="193"/>
      <c r="L37" s="193"/>
      <c r="M37" s="193"/>
      <c r="N37" s="194"/>
    </row>
    <row r="38" spans="1:14" ht="12.75">
      <c r="A38" s="198"/>
      <c r="B38" s="193"/>
      <c r="C38" s="193"/>
      <c r="D38" s="193"/>
      <c r="E38" s="193"/>
      <c r="F38" s="193"/>
      <c r="G38" s="193"/>
      <c r="H38" s="193"/>
      <c r="I38" s="193"/>
      <c r="J38" s="193"/>
      <c r="K38" s="193"/>
      <c r="L38" s="193"/>
      <c r="M38" s="193"/>
      <c r="N38" s="194"/>
    </row>
    <row r="39" spans="1:14" ht="13.5" thickBot="1">
      <c r="A39" s="200"/>
      <c r="B39" s="201"/>
      <c r="C39" s="201"/>
      <c r="D39" s="201"/>
      <c r="E39" s="201"/>
      <c r="F39" s="201"/>
      <c r="G39" s="201"/>
      <c r="H39" s="201"/>
      <c r="I39" s="201"/>
      <c r="J39" s="201"/>
      <c r="K39" s="201"/>
      <c r="L39" s="201"/>
      <c r="M39" s="201"/>
      <c r="N39" s="202"/>
    </row>
  </sheetData>
  <sheetProtection/>
  <printOptions/>
  <pageMargins left="0.787401575" right="0.787401575" top="0.36" bottom="0.37" header="0.22" footer="0.22"/>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D125"/>
  <sheetViews>
    <sheetView zoomScalePageLayoutView="0" workbookViewId="0" topLeftCell="A4">
      <selection activeCell="A25" sqref="A25:C25"/>
    </sheetView>
  </sheetViews>
  <sheetFormatPr defaultColWidth="9.140625" defaultRowHeight="12.75"/>
  <cols>
    <col min="1" max="1" width="80.7109375" style="231" customWidth="1"/>
    <col min="2" max="4" width="15.7109375" style="286" customWidth="1"/>
    <col min="5" max="16384" width="9.140625" style="231" customWidth="1"/>
  </cols>
  <sheetData>
    <row r="1" spans="1:4" ht="11.25">
      <c r="A1" s="83" t="s">
        <v>986</v>
      </c>
      <c r="B1" s="259"/>
      <c r="C1" s="259"/>
      <c r="D1" s="259"/>
    </row>
    <row r="2" spans="1:4" ht="11.25">
      <c r="A2" s="84" t="s">
        <v>987</v>
      </c>
      <c r="B2" s="260"/>
      <c r="C2" s="260"/>
      <c r="D2" s="260"/>
    </row>
    <row r="3" spans="1:4" ht="11.25">
      <c r="A3" s="85" t="s">
        <v>1110</v>
      </c>
      <c r="B3" s="261"/>
      <c r="C3" s="261"/>
      <c r="D3" s="261"/>
    </row>
    <row r="4" spans="1:4" ht="11.25">
      <c r="A4" s="253"/>
      <c r="B4" s="225"/>
      <c r="C4" s="225"/>
      <c r="D4" s="225"/>
    </row>
    <row r="5" spans="1:4" ht="11.25">
      <c r="A5" s="417" t="s">
        <v>2031</v>
      </c>
      <c r="B5" s="423"/>
      <c r="C5" s="423"/>
      <c r="D5" s="424"/>
    </row>
    <row r="6" ht="11.25">
      <c r="D6" s="226" t="s">
        <v>808</v>
      </c>
    </row>
    <row r="7" spans="1:4" ht="22.5">
      <c r="A7" s="19" t="s">
        <v>1022</v>
      </c>
      <c r="B7" s="20" t="s">
        <v>1023</v>
      </c>
      <c r="C7" s="20" t="s">
        <v>1024</v>
      </c>
      <c r="D7" s="20" t="s">
        <v>800</v>
      </c>
    </row>
    <row r="8" spans="1:4" s="285" customFormat="1" ht="11.25">
      <c r="A8" s="227" t="s">
        <v>320</v>
      </c>
      <c r="B8" s="307">
        <v>21690000</v>
      </c>
      <c r="C8" s="307">
        <v>810000</v>
      </c>
      <c r="D8" s="307">
        <v>22500000</v>
      </c>
    </row>
    <row r="9" spans="1:4" s="285" customFormat="1" ht="11.25">
      <c r="A9" s="227" t="s">
        <v>321</v>
      </c>
      <c r="B9" s="307">
        <v>21690000</v>
      </c>
      <c r="C9" s="307">
        <v>810000</v>
      </c>
      <c r="D9" s="307">
        <v>22500000</v>
      </c>
    </row>
    <row r="10" spans="1:4" s="285" customFormat="1" ht="11.25">
      <c r="A10" s="228" t="s">
        <v>322</v>
      </c>
      <c r="B10" s="308">
        <v>21690000</v>
      </c>
      <c r="C10" s="308">
        <v>810000</v>
      </c>
      <c r="D10" s="308">
        <v>22500000</v>
      </c>
    </row>
    <row r="11" spans="1:4" s="285" customFormat="1" ht="11.25">
      <c r="A11" s="227" t="s">
        <v>693</v>
      </c>
      <c r="B11" s="307">
        <v>8572200</v>
      </c>
      <c r="C11" s="307">
        <v>169000</v>
      </c>
      <c r="D11" s="307">
        <v>8741200</v>
      </c>
    </row>
    <row r="12" spans="1:4" s="285" customFormat="1" ht="11.25">
      <c r="A12" s="227" t="s">
        <v>694</v>
      </c>
      <c r="B12" s="307">
        <v>4855300</v>
      </c>
      <c r="C12" s="307">
        <v>75000</v>
      </c>
      <c r="D12" s="307">
        <v>4930300</v>
      </c>
    </row>
    <row r="13" spans="1:4" s="285" customFormat="1" ht="11.25">
      <c r="A13" s="228" t="s">
        <v>695</v>
      </c>
      <c r="B13" s="308">
        <v>4855300</v>
      </c>
      <c r="C13" s="308">
        <v>75000</v>
      </c>
      <c r="D13" s="308">
        <v>4930300</v>
      </c>
    </row>
    <row r="14" spans="1:4" s="285" customFormat="1" ht="11.25">
      <c r="A14" s="227" t="s">
        <v>1350</v>
      </c>
      <c r="B14" s="307">
        <v>3716900</v>
      </c>
      <c r="C14" s="307">
        <v>94000</v>
      </c>
      <c r="D14" s="307">
        <v>3810900</v>
      </c>
    </row>
    <row r="15" spans="1:4" s="285" customFormat="1" ht="11.25">
      <c r="A15" s="228" t="s">
        <v>718</v>
      </c>
      <c r="B15" s="308">
        <v>3716900</v>
      </c>
      <c r="C15" s="308">
        <v>94000</v>
      </c>
      <c r="D15" s="308">
        <v>3810900</v>
      </c>
    </row>
    <row r="16" spans="1:4" s="285" customFormat="1" ht="11.25">
      <c r="A16" s="227" t="s">
        <v>697</v>
      </c>
      <c r="B16" s="307">
        <v>665496</v>
      </c>
      <c r="C16" s="307">
        <v>14000</v>
      </c>
      <c r="D16" s="307">
        <v>679496</v>
      </c>
    </row>
    <row r="17" spans="1:4" s="285" customFormat="1" ht="11.25">
      <c r="A17" s="227" t="s">
        <v>698</v>
      </c>
      <c r="B17" s="307">
        <v>665496</v>
      </c>
      <c r="C17" s="307">
        <v>14000</v>
      </c>
      <c r="D17" s="307">
        <v>679496</v>
      </c>
    </row>
    <row r="18" spans="1:4" s="285" customFormat="1" ht="11.25">
      <c r="A18" s="228" t="s">
        <v>695</v>
      </c>
      <c r="B18" s="308">
        <v>665496</v>
      </c>
      <c r="C18" s="308">
        <v>14000</v>
      </c>
      <c r="D18" s="308">
        <v>679496</v>
      </c>
    </row>
    <row r="19" spans="1:4" s="285" customFormat="1" ht="11.25">
      <c r="A19" s="227" t="s">
        <v>699</v>
      </c>
      <c r="B19" s="307">
        <v>17847500</v>
      </c>
      <c r="C19" s="307">
        <v>1032500</v>
      </c>
      <c r="D19" s="307">
        <v>18880000</v>
      </c>
    </row>
    <row r="20" spans="1:4" s="285" customFormat="1" ht="11.25">
      <c r="A20" s="227" t="s">
        <v>700</v>
      </c>
      <c r="B20" s="307">
        <v>17847500</v>
      </c>
      <c r="C20" s="307">
        <v>1032500</v>
      </c>
      <c r="D20" s="307">
        <v>18880000</v>
      </c>
    </row>
    <row r="21" spans="1:4" s="285" customFormat="1" ht="11.25">
      <c r="A21" s="228" t="s">
        <v>695</v>
      </c>
      <c r="B21" s="308">
        <v>8367500</v>
      </c>
      <c r="C21" s="308">
        <v>32500</v>
      </c>
      <c r="D21" s="308">
        <v>8400000</v>
      </c>
    </row>
    <row r="22" spans="1:4" s="285" customFormat="1" ht="11.25">
      <c r="A22" s="228" t="s">
        <v>696</v>
      </c>
      <c r="B22" s="308" t="s">
        <v>1306</v>
      </c>
      <c r="C22" s="308">
        <v>1000000</v>
      </c>
      <c r="D22" s="308">
        <v>1000000</v>
      </c>
    </row>
    <row r="23" spans="1:4" s="285" customFormat="1" ht="11.25">
      <c r="A23" s="228" t="s">
        <v>701</v>
      </c>
      <c r="B23" s="308">
        <v>9480000</v>
      </c>
      <c r="C23" s="308" t="s">
        <v>1306</v>
      </c>
      <c r="D23" s="308">
        <v>9480000</v>
      </c>
    </row>
    <row r="24" spans="1:4" s="285" customFormat="1" ht="11.25">
      <c r="A24" s="227" t="s">
        <v>702</v>
      </c>
      <c r="B24" s="307">
        <v>30000</v>
      </c>
      <c r="C24" s="307" t="s">
        <v>1306</v>
      </c>
      <c r="D24" s="307">
        <v>30000</v>
      </c>
    </row>
    <row r="25" spans="1:4" s="285" customFormat="1" ht="11.25">
      <c r="A25" s="227" t="s">
        <v>703</v>
      </c>
      <c r="B25" s="307">
        <v>30000</v>
      </c>
      <c r="C25" s="307" t="s">
        <v>1306</v>
      </c>
      <c r="D25" s="307">
        <v>30000</v>
      </c>
    </row>
    <row r="26" spans="1:4" s="285" customFormat="1" ht="11.25">
      <c r="A26" s="228" t="s">
        <v>695</v>
      </c>
      <c r="B26" s="308">
        <v>30000</v>
      </c>
      <c r="C26" s="308" t="s">
        <v>1306</v>
      </c>
      <c r="D26" s="308">
        <v>30000</v>
      </c>
    </row>
    <row r="27" spans="1:4" s="285" customFormat="1" ht="11.25">
      <c r="A27" s="227" t="s">
        <v>704</v>
      </c>
      <c r="B27" s="307">
        <v>55137120</v>
      </c>
      <c r="C27" s="307">
        <v>372000</v>
      </c>
      <c r="D27" s="307">
        <v>55509120</v>
      </c>
    </row>
    <row r="28" spans="1:4" s="285" customFormat="1" ht="11.25">
      <c r="A28" s="227" t="s">
        <v>197</v>
      </c>
      <c r="B28" s="307">
        <v>6016500</v>
      </c>
      <c r="C28" s="307">
        <v>152500</v>
      </c>
      <c r="D28" s="307">
        <v>6169000</v>
      </c>
    </row>
    <row r="29" spans="1:4" s="285" customFormat="1" ht="11.25">
      <c r="A29" s="228" t="s">
        <v>695</v>
      </c>
      <c r="B29" s="308">
        <v>6016500</v>
      </c>
      <c r="C29" s="308">
        <v>152500</v>
      </c>
      <c r="D29" s="308">
        <v>6169000</v>
      </c>
    </row>
    <row r="30" spans="1:4" s="285" customFormat="1" ht="11.25">
      <c r="A30" s="227" t="s">
        <v>198</v>
      </c>
      <c r="B30" s="307">
        <v>3082550</v>
      </c>
      <c r="C30" s="307">
        <v>81500</v>
      </c>
      <c r="D30" s="307">
        <v>3164050</v>
      </c>
    </row>
    <row r="31" spans="1:4" s="285" customFormat="1" ht="11.25">
      <c r="A31" s="228" t="s">
        <v>695</v>
      </c>
      <c r="B31" s="308">
        <v>1419550</v>
      </c>
      <c r="C31" s="308">
        <v>81500</v>
      </c>
      <c r="D31" s="308">
        <v>1501050</v>
      </c>
    </row>
    <row r="32" spans="1:4" s="285" customFormat="1" ht="11.25">
      <c r="A32" s="228" t="s">
        <v>696</v>
      </c>
      <c r="B32" s="308">
        <v>1663000</v>
      </c>
      <c r="C32" s="308" t="s">
        <v>1306</v>
      </c>
      <c r="D32" s="308">
        <v>1663000</v>
      </c>
    </row>
    <row r="33" spans="1:4" s="285" customFormat="1" ht="11.25">
      <c r="A33" s="227" t="s">
        <v>199</v>
      </c>
      <c r="B33" s="307">
        <v>46038070</v>
      </c>
      <c r="C33" s="307">
        <v>138000</v>
      </c>
      <c r="D33" s="307">
        <v>46176070</v>
      </c>
    </row>
    <row r="34" spans="1:4" s="285" customFormat="1" ht="11.25">
      <c r="A34" s="228" t="s">
        <v>695</v>
      </c>
      <c r="B34" s="308">
        <v>4218560</v>
      </c>
      <c r="C34" s="308">
        <v>138000</v>
      </c>
      <c r="D34" s="308">
        <v>4356560</v>
      </c>
    </row>
    <row r="35" spans="1:4" s="285" customFormat="1" ht="11.25">
      <c r="A35" s="228" t="s">
        <v>200</v>
      </c>
      <c r="B35" s="308">
        <v>41819510</v>
      </c>
      <c r="C35" s="308" t="s">
        <v>1306</v>
      </c>
      <c r="D35" s="308">
        <v>41819510</v>
      </c>
    </row>
    <row r="36" spans="1:4" s="285" customFormat="1" ht="11.25">
      <c r="A36" s="227" t="s">
        <v>201</v>
      </c>
      <c r="B36" s="307">
        <v>24433730</v>
      </c>
      <c r="C36" s="307">
        <v>192000</v>
      </c>
      <c r="D36" s="307">
        <v>24625730</v>
      </c>
    </row>
    <row r="37" spans="1:4" s="285" customFormat="1" ht="11.25">
      <c r="A37" s="227" t="s">
        <v>202</v>
      </c>
      <c r="B37" s="307">
        <v>24433730</v>
      </c>
      <c r="C37" s="307">
        <v>192000</v>
      </c>
      <c r="D37" s="307">
        <v>24625730</v>
      </c>
    </row>
    <row r="38" spans="1:4" s="285" customFormat="1" ht="11.25">
      <c r="A38" s="228" t="s">
        <v>695</v>
      </c>
      <c r="B38" s="308">
        <v>24433730</v>
      </c>
      <c r="C38" s="308">
        <v>192000</v>
      </c>
      <c r="D38" s="308">
        <v>24625730</v>
      </c>
    </row>
    <row r="39" spans="1:4" s="285" customFormat="1" ht="11.25">
      <c r="A39" s="227" t="s">
        <v>203</v>
      </c>
      <c r="B39" s="307">
        <v>16941679</v>
      </c>
      <c r="C39" s="307">
        <v>151000</v>
      </c>
      <c r="D39" s="307">
        <v>17092679</v>
      </c>
    </row>
    <row r="40" spans="1:4" s="285" customFormat="1" ht="11.25">
      <c r="A40" s="227" t="s">
        <v>204</v>
      </c>
      <c r="B40" s="307">
        <v>14651412</v>
      </c>
      <c r="C40" s="307">
        <v>40000</v>
      </c>
      <c r="D40" s="307">
        <v>14691412</v>
      </c>
    </row>
    <row r="41" spans="1:4" s="285" customFormat="1" ht="11.25">
      <c r="A41" s="228" t="s">
        <v>696</v>
      </c>
      <c r="B41" s="308">
        <v>175000</v>
      </c>
      <c r="C41" s="308" t="s">
        <v>1306</v>
      </c>
      <c r="D41" s="308">
        <v>175000</v>
      </c>
    </row>
    <row r="42" spans="1:4" s="285" customFormat="1" ht="11.25">
      <c r="A42" s="228" t="s">
        <v>205</v>
      </c>
      <c r="B42" s="308">
        <v>14476412</v>
      </c>
      <c r="C42" s="308">
        <v>40000</v>
      </c>
      <c r="D42" s="308">
        <v>14516412</v>
      </c>
    </row>
    <row r="43" spans="1:4" s="285" customFormat="1" ht="11.25">
      <c r="A43" s="227" t="s">
        <v>206</v>
      </c>
      <c r="B43" s="307">
        <v>2290267</v>
      </c>
      <c r="C43" s="307">
        <v>111000</v>
      </c>
      <c r="D43" s="307">
        <v>2401267</v>
      </c>
    </row>
    <row r="44" spans="1:4" s="285" customFormat="1" ht="11.25">
      <c r="A44" s="228" t="s">
        <v>205</v>
      </c>
      <c r="B44" s="308">
        <v>2290267</v>
      </c>
      <c r="C44" s="308">
        <v>111000</v>
      </c>
      <c r="D44" s="308">
        <v>2401267</v>
      </c>
    </row>
    <row r="45" spans="1:4" s="285" customFormat="1" ht="11.25">
      <c r="A45" s="227" t="s">
        <v>1351</v>
      </c>
      <c r="B45" s="307">
        <v>185434062</v>
      </c>
      <c r="C45" s="307">
        <v>26311962</v>
      </c>
      <c r="D45" s="307">
        <v>211746024</v>
      </c>
    </row>
    <row r="46" spans="1:4" s="285" customFormat="1" ht="11.25">
      <c r="A46" s="227" t="s">
        <v>207</v>
      </c>
      <c r="B46" s="307">
        <v>4585500</v>
      </c>
      <c r="C46" s="307">
        <v>60500</v>
      </c>
      <c r="D46" s="307">
        <v>4646000</v>
      </c>
    </row>
    <row r="47" spans="1:4" s="285" customFormat="1" ht="11.25">
      <c r="A47" s="228" t="s">
        <v>208</v>
      </c>
      <c r="B47" s="308">
        <v>4585500</v>
      </c>
      <c r="C47" s="308">
        <v>60500</v>
      </c>
      <c r="D47" s="308">
        <v>4646000</v>
      </c>
    </row>
    <row r="48" spans="1:4" s="285" customFormat="1" ht="11.25">
      <c r="A48" s="227" t="s">
        <v>69</v>
      </c>
      <c r="B48" s="307">
        <v>180848562</v>
      </c>
      <c r="C48" s="307">
        <v>26251462</v>
      </c>
      <c r="D48" s="307">
        <v>207100024</v>
      </c>
    </row>
    <row r="49" spans="1:4" s="285" customFormat="1" ht="11.25">
      <c r="A49" s="228" t="s">
        <v>208</v>
      </c>
      <c r="B49" s="308">
        <v>180848562</v>
      </c>
      <c r="C49" s="308">
        <v>26251462</v>
      </c>
      <c r="D49" s="308">
        <v>207100024</v>
      </c>
    </row>
    <row r="50" spans="1:4" s="285" customFormat="1" ht="11.25">
      <c r="A50" s="227" t="s">
        <v>70</v>
      </c>
      <c r="B50" s="307">
        <v>189555021</v>
      </c>
      <c r="C50" s="307">
        <v>320565378</v>
      </c>
      <c r="D50" s="307">
        <v>510120399</v>
      </c>
    </row>
    <row r="51" spans="1:4" s="285" customFormat="1" ht="11.25">
      <c r="A51" s="227" t="s">
        <v>84</v>
      </c>
      <c r="B51" s="307">
        <v>77157081</v>
      </c>
      <c r="C51" s="307">
        <v>266727356</v>
      </c>
      <c r="D51" s="307">
        <v>343884437</v>
      </c>
    </row>
    <row r="52" spans="1:4" s="285" customFormat="1" ht="11.25">
      <c r="A52" s="228" t="s">
        <v>696</v>
      </c>
      <c r="B52" s="308">
        <v>77157081</v>
      </c>
      <c r="C52" s="308">
        <v>172398106</v>
      </c>
      <c r="D52" s="308">
        <v>249555187</v>
      </c>
    </row>
    <row r="53" spans="1:4" s="285" customFormat="1" ht="11.25">
      <c r="A53" s="228" t="s">
        <v>85</v>
      </c>
      <c r="B53" s="308" t="s">
        <v>1306</v>
      </c>
      <c r="C53" s="308">
        <v>94329250</v>
      </c>
      <c r="D53" s="308">
        <v>94329250</v>
      </c>
    </row>
    <row r="54" spans="1:4" s="285" customFormat="1" ht="11.25">
      <c r="A54" s="227" t="s">
        <v>86</v>
      </c>
      <c r="B54" s="307">
        <v>88780000</v>
      </c>
      <c r="C54" s="307">
        <v>7220000</v>
      </c>
      <c r="D54" s="307">
        <v>96000000</v>
      </c>
    </row>
    <row r="55" spans="1:4" s="285" customFormat="1" ht="11.25">
      <c r="A55" s="228" t="s">
        <v>85</v>
      </c>
      <c r="B55" s="308">
        <v>88780000</v>
      </c>
      <c r="C55" s="308">
        <v>7220000</v>
      </c>
      <c r="D55" s="308">
        <v>96000000</v>
      </c>
    </row>
    <row r="56" spans="1:4" s="285" customFormat="1" ht="11.25">
      <c r="A56" s="227" t="s">
        <v>87</v>
      </c>
      <c r="B56" s="307">
        <v>909030</v>
      </c>
      <c r="C56" s="307" t="s">
        <v>1306</v>
      </c>
      <c r="D56" s="307">
        <v>909030</v>
      </c>
    </row>
    <row r="57" spans="1:4" s="285" customFormat="1" ht="11.25">
      <c r="A57" s="228" t="s">
        <v>88</v>
      </c>
      <c r="B57" s="308">
        <v>909030</v>
      </c>
      <c r="C57" s="308" t="s">
        <v>1306</v>
      </c>
      <c r="D57" s="308">
        <v>909030</v>
      </c>
    </row>
    <row r="58" spans="1:4" s="285" customFormat="1" ht="11.25">
      <c r="A58" s="227" t="s">
        <v>80</v>
      </c>
      <c r="B58" s="307">
        <v>18308000</v>
      </c>
      <c r="C58" s="307">
        <v>800000</v>
      </c>
      <c r="D58" s="307">
        <v>19108000</v>
      </c>
    </row>
    <row r="59" spans="1:4" s="285" customFormat="1" ht="11.25">
      <c r="A59" s="228" t="s">
        <v>696</v>
      </c>
      <c r="B59" s="308">
        <v>18308000</v>
      </c>
      <c r="C59" s="308">
        <v>800000</v>
      </c>
      <c r="D59" s="308">
        <v>19108000</v>
      </c>
    </row>
    <row r="60" spans="1:4" s="285" customFormat="1" ht="11.25">
      <c r="A60" s="227" t="s">
        <v>81</v>
      </c>
      <c r="B60" s="307">
        <v>4400910</v>
      </c>
      <c r="C60" s="307">
        <v>45818022</v>
      </c>
      <c r="D60" s="307">
        <v>50218932</v>
      </c>
    </row>
    <row r="61" spans="1:4" s="285" customFormat="1" ht="11.25">
      <c r="A61" s="228" t="s">
        <v>696</v>
      </c>
      <c r="B61" s="308">
        <v>180000</v>
      </c>
      <c r="C61" s="308">
        <v>13991000</v>
      </c>
      <c r="D61" s="308">
        <v>14171000</v>
      </c>
    </row>
    <row r="62" spans="1:4" s="285" customFormat="1" ht="11.25">
      <c r="A62" s="228" t="s">
        <v>88</v>
      </c>
      <c r="B62" s="308">
        <v>4220910</v>
      </c>
      <c r="C62" s="308">
        <v>31827022</v>
      </c>
      <c r="D62" s="308">
        <v>36047932</v>
      </c>
    </row>
    <row r="63" spans="1:4" s="285" customFormat="1" ht="11.25">
      <c r="A63" s="227" t="s">
        <v>82</v>
      </c>
      <c r="B63" s="307">
        <v>25351556</v>
      </c>
      <c r="C63" s="307">
        <v>1618136</v>
      </c>
      <c r="D63" s="307">
        <v>26969692</v>
      </c>
    </row>
    <row r="64" spans="1:4" s="285" customFormat="1" ht="11.25">
      <c r="A64" s="227" t="s">
        <v>0</v>
      </c>
      <c r="B64" s="307">
        <v>6408600</v>
      </c>
      <c r="C64" s="307">
        <v>70000</v>
      </c>
      <c r="D64" s="307">
        <v>6478600</v>
      </c>
    </row>
    <row r="65" spans="1:4" s="285" customFormat="1" ht="11.25">
      <c r="A65" s="228" t="s">
        <v>1</v>
      </c>
      <c r="B65" s="308">
        <v>6408600</v>
      </c>
      <c r="C65" s="308">
        <v>70000</v>
      </c>
      <c r="D65" s="308">
        <v>6478600</v>
      </c>
    </row>
    <row r="66" spans="1:4" s="285" customFormat="1" ht="11.25">
      <c r="A66" s="227" t="s">
        <v>89</v>
      </c>
      <c r="B66" s="307">
        <v>16839096</v>
      </c>
      <c r="C66" s="307">
        <v>1305880</v>
      </c>
      <c r="D66" s="307">
        <v>18144976</v>
      </c>
    </row>
    <row r="67" spans="1:4" s="285" customFormat="1" ht="11.25">
      <c r="A67" s="228" t="s">
        <v>1</v>
      </c>
      <c r="B67" s="308">
        <v>16839096</v>
      </c>
      <c r="C67" s="308">
        <v>1305880</v>
      </c>
      <c r="D67" s="308">
        <v>18144976</v>
      </c>
    </row>
    <row r="68" spans="1:4" s="285" customFormat="1" ht="11.25">
      <c r="A68" s="227" t="s">
        <v>90</v>
      </c>
      <c r="B68" s="307">
        <v>1709060</v>
      </c>
      <c r="C68" s="307">
        <v>25256</v>
      </c>
      <c r="D68" s="307">
        <v>1734316</v>
      </c>
    </row>
    <row r="69" spans="1:4" s="285" customFormat="1" ht="11.25">
      <c r="A69" s="228" t="s">
        <v>1</v>
      </c>
      <c r="B69" s="308">
        <v>1709060</v>
      </c>
      <c r="C69" s="308">
        <v>25256</v>
      </c>
      <c r="D69" s="308">
        <v>1734316</v>
      </c>
    </row>
    <row r="70" spans="1:4" s="285" customFormat="1" ht="11.25">
      <c r="A70" s="227" t="s">
        <v>91</v>
      </c>
      <c r="B70" s="307">
        <v>135000</v>
      </c>
      <c r="C70" s="307">
        <v>18000</v>
      </c>
      <c r="D70" s="307">
        <v>153000</v>
      </c>
    </row>
    <row r="71" spans="1:4" s="285" customFormat="1" ht="11.25">
      <c r="A71" s="228" t="s">
        <v>1</v>
      </c>
      <c r="B71" s="308">
        <v>135000</v>
      </c>
      <c r="C71" s="308">
        <v>18000</v>
      </c>
      <c r="D71" s="308">
        <v>153000</v>
      </c>
    </row>
    <row r="72" spans="1:4" s="285" customFormat="1" ht="11.25">
      <c r="A72" s="227" t="s">
        <v>92</v>
      </c>
      <c r="B72" s="307">
        <v>139800</v>
      </c>
      <c r="C72" s="307">
        <v>17000</v>
      </c>
      <c r="D72" s="307">
        <v>156800</v>
      </c>
    </row>
    <row r="73" spans="1:4" s="285" customFormat="1" ht="11.25">
      <c r="A73" s="228" t="s">
        <v>1</v>
      </c>
      <c r="B73" s="308">
        <v>139800</v>
      </c>
      <c r="C73" s="308">
        <v>17000</v>
      </c>
      <c r="D73" s="308">
        <v>156800</v>
      </c>
    </row>
    <row r="74" spans="1:4" s="285" customFormat="1" ht="11.25">
      <c r="A74" s="227" t="s">
        <v>93</v>
      </c>
      <c r="B74" s="307">
        <v>120000</v>
      </c>
      <c r="C74" s="307">
        <v>182000</v>
      </c>
      <c r="D74" s="307">
        <v>302000</v>
      </c>
    </row>
    <row r="75" spans="1:4" s="285" customFormat="1" ht="11.25">
      <c r="A75" s="228" t="s">
        <v>1</v>
      </c>
      <c r="B75" s="308">
        <v>120000</v>
      </c>
      <c r="C75" s="308">
        <v>182000</v>
      </c>
      <c r="D75" s="308">
        <v>302000</v>
      </c>
    </row>
    <row r="76" spans="1:4" s="285" customFormat="1" ht="11.25">
      <c r="A76" s="227" t="s">
        <v>94</v>
      </c>
      <c r="B76" s="307">
        <v>4414100</v>
      </c>
      <c r="C76" s="307">
        <v>61500</v>
      </c>
      <c r="D76" s="307">
        <v>4475600</v>
      </c>
    </row>
    <row r="77" spans="1:4" s="285" customFormat="1" ht="11.25">
      <c r="A77" s="227" t="s">
        <v>95</v>
      </c>
      <c r="B77" s="307">
        <v>1630300</v>
      </c>
      <c r="C77" s="307">
        <v>25500</v>
      </c>
      <c r="D77" s="307">
        <v>1655800</v>
      </c>
    </row>
    <row r="78" spans="1:4" s="285" customFormat="1" ht="11.25">
      <c r="A78" s="228" t="s">
        <v>96</v>
      </c>
      <c r="B78" s="308">
        <v>1630300</v>
      </c>
      <c r="C78" s="308">
        <v>25500</v>
      </c>
      <c r="D78" s="308">
        <v>1655800</v>
      </c>
    </row>
    <row r="79" spans="1:4" s="285" customFormat="1" ht="11.25">
      <c r="A79" s="227" t="s">
        <v>97</v>
      </c>
      <c r="B79" s="307">
        <v>2783800</v>
      </c>
      <c r="C79" s="307">
        <v>36000</v>
      </c>
      <c r="D79" s="307">
        <v>2819800</v>
      </c>
    </row>
    <row r="80" spans="1:4" s="285" customFormat="1" ht="11.25">
      <c r="A80" s="228" t="s">
        <v>96</v>
      </c>
      <c r="B80" s="308">
        <v>2783800</v>
      </c>
      <c r="C80" s="308">
        <v>36000</v>
      </c>
      <c r="D80" s="308">
        <v>2819800</v>
      </c>
    </row>
    <row r="81" spans="1:4" s="285" customFormat="1" ht="11.25">
      <c r="A81" s="227" t="s">
        <v>1410</v>
      </c>
      <c r="B81" s="307">
        <v>17083980</v>
      </c>
      <c r="C81" s="307">
        <v>60340</v>
      </c>
      <c r="D81" s="307">
        <v>17144320</v>
      </c>
    </row>
    <row r="82" spans="1:4" s="285" customFormat="1" ht="11.25">
      <c r="A82" s="227" t="s">
        <v>1411</v>
      </c>
      <c r="B82" s="307">
        <v>3165060</v>
      </c>
      <c r="C82" s="307">
        <v>17200</v>
      </c>
      <c r="D82" s="307">
        <v>3182260</v>
      </c>
    </row>
    <row r="83" spans="1:4" s="285" customFormat="1" ht="11.25">
      <c r="A83" s="228" t="s">
        <v>716</v>
      </c>
      <c r="B83" s="308">
        <v>2923420</v>
      </c>
      <c r="C83" s="308">
        <v>17200</v>
      </c>
      <c r="D83" s="308">
        <v>2940620</v>
      </c>
    </row>
    <row r="84" spans="1:4" s="285" customFormat="1" ht="11.25">
      <c r="A84" s="228" t="s">
        <v>717</v>
      </c>
      <c r="B84" s="308">
        <v>149400</v>
      </c>
      <c r="C84" s="308" t="s">
        <v>1306</v>
      </c>
      <c r="D84" s="308">
        <v>149400</v>
      </c>
    </row>
    <row r="85" spans="1:4" s="285" customFormat="1" ht="11.25">
      <c r="A85" s="228" t="s">
        <v>718</v>
      </c>
      <c r="B85" s="308">
        <v>92240</v>
      </c>
      <c r="C85" s="308" t="s">
        <v>1306</v>
      </c>
      <c r="D85" s="308">
        <v>92240</v>
      </c>
    </row>
    <row r="86" spans="1:4" s="285" customFormat="1" ht="11.25">
      <c r="A86" s="227" t="s">
        <v>719</v>
      </c>
      <c r="B86" s="307">
        <v>1953540</v>
      </c>
      <c r="C86" s="307">
        <v>17340</v>
      </c>
      <c r="D86" s="307">
        <v>1970880</v>
      </c>
    </row>
    <row r="87" spans="1:4" s="285" customFormat="1" ht="11.25">
      <c r="A87" s="228" t="s">
        <v>453</v>
      </c>
      <c r="B87" s="308">
        <v>1953540</v>
      </c>
      <c r="C87" s="308">
        <v>17340</v>
      </c>
      <c r="D87" s="308">
        <v>1970880</v>
      </c>
    </row>
    <row r="88" spans="1:4" s="285" customFormat="1" ht="11.25">
      <c r="A88" s="227" t="s">
        <v>454</v>
      </c>
      <c r="B88" s="307">
        <v>11965380</v>
      </c>
      <c r="C88" s="307">
        <v>25800</v>
      </c>
      <c r="D88" s="307">
        <v>11991180</v>
      </c>
    </row>
    <row r="89" spans="1:4" s="285" customFormat="1" ht="11.25">
      <c r="A89" s="228" t="s">
        <v>716</v>
      </c>
      <c r="B89" s="308">
        <v>11965380</v>
      </c>
      <c r="C89" s="308">
        <v>25800</v>
      </c>
      <c r="D89" s="308">
        <v>11991180</v>
      </c>
    </row>
    <row r="90" spans="1:4" s="285" customFormat="1" ht="11.25">
      <c r="A90" s="227" t="s">
        <v>455</v>
      </c>
      <c r="B90" s="307">
        <v>21300213</v>
      </c>
      <c r="C90" s="307">
        <v>7716426</v>
      </c>
      <c r="D90" s="307">
        <v>29016639</v>
      </c>
    </row>
    <row r="91" spans="1:4" s="285" customFormat="1" ht="11.25">
      <c r="A91" s="227" t="s">
        <v>456</v>
      </c>
      <c r="B91" s="307">
        <v>16240450</v>
      </c>
      <c r="C91" s="307" t="s">
        <v>1306</v>
      </c>
      <c r="D91" s="307">
        <v>16240450</v>
      </c>
    </row>
    <row r="92" spans="1:4" s="285" customFormat="1" ht="11.25">
      <c r="A92" s="228" t="s">
        <v>208</v>
      </c>
      <c r="B92" s="308">
        <v>3600000</v>
      </c>
      <c r="C92" s="308" t="s">
        <v>1306</v>
      </c>
      <c r="D92" s="308">
        <v>3600000</v>
      </c>
    </row>
    <row r="93" spans="1:4" s="285" customFormat="1" ht="11.25">
      <c r="A93" s="228" t="s">
        <v>457</v>
      </c>
      <c r="B93" s="308">
        <v>12640450</v>
      </c>
      <c r="C93" s="308" t="s">
        <v>1306</v>
      </c>
      <c r="D93" s="308">
        <v>12640450</v>
      </c>
    </row>
    <row r="94" spans="1:4" s="285" customFormat="1" ht="11.25">
      <c r="A94" s="227" t="s">
        <v>458</v>
      </c>
      <c r="B94" s="307">
        <v>5059763</v>
      </c>
      <c r="C94" s="307">
        <v>7716426</v>
      </c>
      <c r="D94" s="307">
        <v>12776189</v>
      </c>
    </row>
    <row r="95" spans="1:4" s="285" customFormat="1" ht="11.25">
      <c r="A95" s="228" t="s">
        <v>457</v>
      </c>
      <c r="B95" s="308">
        <v>5059763</v>
      </c>
      <c r="C95" s="308">
        <v>7716426</v>
      </c>
      <c r="D95" s="308">
        <v>12776189</v>
      </c>
    </row>
    <row r="96" spans="1:4" s="285" customFormat="1" ht="11.25">
      <c r="A96" s="227" t="s">
        <v>459</v>
      </c>
      <c r="B96" s="307">
        <v>285213050</v>
      </c>
      <c r="C96" s="307">
        <v>21553000</v>
      </c>
      <c r="D96" s="307">
        <v>306766050</v>
      </c>
    </row>
    <row r="97" spans="1:4" s="285" customFormat="1" ht="11.25">
      <c r="A97" s="227" t="s">
        <v>460</v>
      </c>
      <c r="B97" s="307">
        <v>285213050</v>
      </c>
      <c r="C97" s="307">
        <v>21553000</v>
      </c>
      <c r="D97" s="307">
        <v>306766050</v>
      </c>
    </row>
    <row r="98" spans="1:4" s="285" customFormat="1" ht="11.25">
      <c r="A98" s="228" t="s">
        <v>461</v>
      </c>
      <c r="B98" s="308">
        <v>285213050</v>
      </c>
      <c r="C98" s="308">
        <v>21553000</v>
      </c>
      <c r="D98" s="308">
        <v>306766050</v>
      </c>
    </row>
    <row r="99" spans="1:4" s="285" customFormat="1" ht="11.25">
      <c r="A99" s="227" t="s">
        <v>475</v>
      </c>
      <c r="B99" s="307">
        <v>6789400</v>
      </c>
      <c r="C99" s="307">
        <v>20500</v>
      </c>
      <c r="D99" s="307">
        <v>6809900</v>
      </c>
    </row>
    <row r="100" spans="1:4" s="285" customFormat="1" ht="11.25">
      <c r="A100" s="227" t="s">
        <v>476</v>
      </c>
      <c r="B100" s="307">
        <v>6789400</v>
      </c>
      <c r="C100" s="307">
        <v>20500</v>
      </c>
      <c r="D100" s="307">
        <v>6809900</v>
      </c>
    </row>
    <row r="101" spans="1:4" s="285" customFormat="1" ht="11.25">
      <c r="A101" s="228" t="s">
        <v>695</v>
      </c>
      <c r="B101" s="308">
        <v>720400</v>
      </c>
      <c r="C101" s="308">
        <v>20500</v>
      </c>
      <c r="D101" s="308">
        <v>740900</v>
      </c>
    </row>
    <row r="102" spans="1:4" s="285" customFormat="1" ht="11.25">
      <c r="A102" s="228" t="s">
        <v>477</v>
      </c>
      <c r="B102" s="308">
        <v>6069000</v>
      </c>
      <c r="C102" s="308" t="s">
        <v>1306</v>
      </c>
      <c r="D102" s="308">
        <v>6069000</v>
      </c>
    </row>
    <row r="103" spans="1:4" s="285" customFormat="1" ht="11.25">
      <c r="A103" s="227" t="s">
        <v>478</v>
      </c>
      <c r="B103" s="307">
        <v>453600</v>
      </c>
      <c r="C103" s="307">
        <v>11200</v>
      </c>
      <c r="D103" s="307">
        <v>464800</v>
      </c>
    </row>
    <row r="104" spans="1:4" s="285" customFormat="1" ht="11.25">
      <c r="A104" s="227" t="s">
        <v>479</v>
      </c>
      <c r="B104" s="307">
        <v>453600</v>
      </c>
      <c r="C104" s="307">
        <v>11200</v>
      </c>
      <c r="D104" s="307">
        <v>464800</v>
      </c>
    </row>
    <row r="105" spans="1:4" s="285" customFormat="1" ht="11.25">
      <c r="A105" s="228" t="s">
        <v>695</v>
      </c>
      <c r="B105" s="308">
        <v>419600</v>
      </c>
      <c r="C105" s="308">
        <v>11200</v>
      </c>
      <c r="D105" s="308">
        <v>430800</v>
      </c>
    </row>
    <row r="106" spans="1:4" s="285" customFormat="1" ht="11.25">
      <c r="A106" s="228" t="s">
        <v>480</v>
      </c>
      <c r="B106" s="308">
        <v>34000</v>
      </c>
      <c r="C106" s="308" t="s">
        <v>1306</v>
      </c>
      <c r="D106" s="308">
        <v>34000</v>
      </c>
    </row>
    <row r="107" spans="1:4" s="285" customFormat="1" ht="11.25">
      <c r="A107" s="227" t="s">
        <v>481</v>
      </c>
      <c r="B107" s="307">
        <v>9239226</v>
      </c>
      <c r="C107" s="307">
        <v>1781400</v>
      </c>
      <c r="D107" s="307">
        <v>11020626</v>
      </c>
    </row>
    <row r="108" spans="1:4" s="285" customFormat="1" ht="11.25">
      <c r="A108" s="227" t="s">
        <v>482</v>
      </c>
      <c r="B108" s="307">
        <v>8184226</v>
      </c>
      <c r="C108" s="307">
        <v>1668400</v>
      </c>
      <c r="D108" s="307">
        <v>9852626</v>
      </c>
    </row>
    <row r="109" spans="1:4" s="285" customFormat="1" ht="11.25">
      <c r="A109" s="228" t="s">
        <v>483</v>
      </c>
      <c r="B109" s="308">
        <v>551600</v>
      </c>
      <c r="C109" s="308">
        <v>1434000</v>
      </c>
      <c r="D109" s="308">
        <v>1985600</v>
      </c>
    </row>
    <row r="110" spans="1:4" s="285" customFormat="1" ht="11.25">
      <c r="A110" s="228" t="s">
        <v>480</v>
      </c>
      <c r="B110" s="308">
        <v>448100</v>
      </c>
      <c r="C110" s="308">
        <v>17000</v>
      </c>
      <c r="D110" s="308">
        <v>465100</v>
      </c>
    </row>
    <row r="111" spans="1:4" s="285" customFormat="1" ht="11.25">
      <c r="A111" s="228" t="s">
        <v>484</v>
      </c>
      <c r="B111" s="308">
        <v>7184526</v>
      </c>
      <c r="C111" s="308">
        <v>217400</v>
      </c>
      <c r="D111" s="308">
        <v>7401926</v>
      </c>
    </row>
    <row r="112" spans="1:4" s="285" customFormat="1" ht="11.25">
      <c r="A112" s="227" t="s">
        <v>1412</v>
      </c>
      <c r="B112" s="307">
        <v>404000</v>
      </c>
      <c r="C112" s="307">
        <v>32000</v>
      </c>
      <c r="D112" s="307">
        <v>436000</v>
      </c>
    </row>
    <row r="113" spans="1:4" s="285" customFormat="1" ht="11.25">
      <c r="A113" s="228" t="s">
        <v>484</v>
      </c>
      <c r="B113" s="308">
        <v>404000</v>
      </c>
      <c r="C113" s="308">
        <v>32000</v>
      </c>
      <c r="D113" s="308">
        <v>436000</v>
      </c>
    </row>
    <row r="114" spans="1:4" s="285" customFormat="1" ht="11.25">
      <c r="A114" s="227" t="s">
        <v>503</v>
      </c>
      <c r="B114" s="307">
        <v>651000</v>
      </c>
      <c r="C114" s="307">
        <v>81000</v>
      </c>
      <c r="D114" s="307">
        <v>732000</v>
      </c>
    </row>
    <row r="115" spans="1:4" s="285" customFormat="1" ht="11.25">
      <c r="A115" s="228" t="s">
        <v>480</v>
      </c>
      <c r="B115" s="308">
        <v>651000</v>
      </c>
      <c r="C115" s="308">
        <v>81000</v>
      </c>
      <c r="D115" s="308">
        <v>732000</v>
      </c>
    </row>
    <row r="116" spans="1:4" s="285" customFormat="1" ht="11.25">
      <c r="A116" s="227" t="s">
        <v>504</v>
      </c>
      <c r="B116" s="307">
        <v>37428460</v>
      </c>
      <c r="C116" s="307">
        <v>36678020</v>
      </c>
      <c r="D116" s="307">
        <v>74106480</v>
      </c>
    </row>
    <row r="117" spans="1:4" s="285" customFormat="1" ht="11.25">
      <c r="A117" s="227" t="s">
        <v>505</v>
      </c>
      <c r="B117" s="307">
        <v>9972220</v>
      </c>
      <c r="C117" s="307">
        <v>270000</v>
      </c>
      <c r="D117" s="307">
        <v>10242220</v>
      </c>
    </row>
    <row r="118" spans="1:4" s="285" customFormat="1" ht="11.25">
      <c r="A118" s="228" t="s">
        <v>695</v>
      </c>
      <c r="B118" s="308">
        <v>9972220</v>
      </c>
      <c r="C118" s="308">
        <v>270000</v>
      </c>
      <c r="D118" s="308">
        <v>10242220</v>
      </c>
    </row>
    <row r="119" spans="1:4" s="285" customFormat="1" ht="11.25">
      <c r="A119" s="227" t="s">
        <v>83</v>
      </c>
      <c r="B119" s="307">
        <v>27456240</v>
      </c>
      <c r="C119" s="307">
        <v>36408020</v>
      </c>
      <c r="D119" s="307">
        <v>63864260</v>
      </c>
    </row>
    <row r="120" spans="1:4" s="285" customFormat="1" ht="11.25">
      <c r="A120" s="228" t="s">
        <v>695</v>
      </c>
      <c r="B120" s="308">
        <v>4843900</v>
      </c>
      <c r="C120" s="308">
        <v>1270000</v>
      </c>
      <c r="D120" s="308">
        <v>6113900</v>
      </c>
    </row>
    <row r="121" spans="1:4" s="285" customFormat="1" ht="11.25">
      <c r="A121" s="228" t="s">
        <v>701</v>
      </c>
      <c r="B121" s="308">
        <v>22612340</v>
      </c>
      <c r="C121" s="308">
        <v>35138020</v>
      </c>
      <c r="D121" s="308">
        <v>57750360</v>
      </c>
    </row>
    <row r="122" spans="1:4" s="285" customFormat="1" ht="11.25">
      <c r="A122" s="227" t="s">
        <v>518</v>
      </c>
      <c r="B122" s="307" t="s">
        <v>1306</v>
      </c>
      <c r="C122" s="307" t="s">
        <v>1306</v>
      </c>
      <c r="D122" s="307">
        <v>1980000</v>
      </c>
    </row>
    <row r="123" spans="1:4" s="285" customFormat="1" ht="11.25">
      <c r="A123" s="227" t="s">
        <v>519</v>
      </c>
      <c r="B123" s="307" t="s">
        <v>1306</v>
      </c>
      <c r="C123" s="307" t="s">
        <v>1306</v>
      </c>
      <c r="D123" s="307">
        <v>1980000</v>
      </c>
    </row>
    <row r="124" spans="1:4" s="285" customFormat="1" ht="11.25">
      <c r="A124" s="228" t="s">
        <v>520</v>
      </c>
      <c r="B124" s="308" t="s">
        <v>1306</v>
      </c>
      <c r="C124" s="308" t="s">
        <v>1306</v>
      </c>
      <c r="D124" s="308">
        <v>1980000</v>
      </c>
    </row>
    <row r="125" spans="1:4" s="285" customFormat="1" ht="11.25">
      <c r="A125" s="227" t="s">
        <v>800</v>
      </c>
      <c r="B125" s="307">
        <v>927580393</v>
      </c>
      <c r="C125" s="307">
        <v>419118362</v>
      </c>
      <c r="D125" s="307">
        <v>1348678755</v>
      </c>
    </row>
  </sheetData>
  <sheetProtection/>
  <mergeCells count="1">
    <mergeCell ref="A5:D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21.xml><?xml version="1.0" encoding="utf-8"?>
<worksheet xmlns="http://schemas.openxmlformats.org/spreadsheetml/2006/main" xmlns:r="http://schemas.openxmlformats.org/officeDocument/2006/relationships">
  <dimension ref="A1:H469"/>
  <sheetViews>
    <sheetView zoomScalePageLayoutView="0" workbookViewId="0" topLeftCell="A1">
      <selection activeCell="A25" sqref="A25:C25"/>
    </sheetView>
  </sheetViews>
  <sheetFormatPr defaultColWidth="9.140625" defaultRowHeight="12.75"/>
  <cols>
    <col min="1" max="1" width="38.140625" style="2" customWidth="1"/>
    <col min="2" max="2" width="15.140625" style="86" customWidth="1"/>
    <col min="3" max="3" width="12.7109375" style="86" customWidth="1"/>
    <col min="4" max="8" width="12.7109375" style="2" customWidth="1"/>
    <col min="9" max="16384" width="9.140625" style="2" customWidth="1"/>
  </cols>
  <sheetData>
    <row r="1" spans="1:8" ht="11.25">
      <c r="A1" s="83" t="s">
        <v>986</v>
      </c>
      <c r="B1" s="77"/>
      <c r="C1" s="77"/>
      <c r="D1" s="129"/>
      <c r="E1" s="129"/>
      <c r="F1" s="129"/>
      <c r="G1" s="129"/>
      <c r="H1" s="109"/>
    </row>
    <row r="2" spans="1:8" ht="11.25">
      <c r="A2" s="84" t="s">
        <v>987</v>
      </c>
      <c r="B2" s="78"/>
      <c r="C2" s="78"/>
      <c r="D2" s="130"/>
      <c r="E2" s="130"/>
      <c r="F2" s="130"/>
      <c r="G2" s="130"/>
      <c r="H2" s="110"/>
    </row>
    <row r="3" spans="1:8" ht="11.25">
      <c r="A3" s="85" t="s">
        <v>1110</v>
      </c>
      <c r="B3" s="79"/>
      <c r="C3" s="79"/>
      <c r="D3" s="131"/>
      <c r="E3" s="131"/>
      <c r="F3" s="131"/>
      <c r="G3" s="131"/>
      <c r="H3" s="111"/>
    </row>
    <row r="4" spans="1:3" ht="11.25">
      <c r="A4" s="80"/>
      <c r="B4" s="15"/>
      <c r="C4" s="15"/>
    </row>
    <row r="5" spans="1:8" ht="11.25" customHeight="1">
      <c r="A5" s="417" t="s">
        <v>2030</v>
      </c>
      <c r="B5" s="423"/>
      <c r="C5" s="423"/>
      <c r="D5" s="423"/>
      <c r="E5" s="423"/>
      <c r="F5" s="423"/>
      <c r="G5" s="423"/>
      <c r="H5" s="424"/>
    </row>
    <row r="6" spans="7:8" ht="11.25">
      <c r="G6" s="16"/>
      <c r="H6" s="16" t="s">
        <v>808</v>
      </c>
    </row>
    <row r="7" spans="1:8" s="82" customFormat="1" ht="23.25" customHeight="1">
      <c r="A7" s="5" t="s">
        <v>362</v>
      </c>
      <c r="B7" s="49" t="s">
        <v>343</v>
      </c>
      <c r="C7" s="49" t="s">
        <v>338</v>
      </c>
      <c r="D7" s="49" t="s">
        <v>342</v>
      </c>
      <c r="E7" s="49" t="s">
        <v>339</v>
      </c>
      <c r="F7" s="49" t="s">
        <v>3</v>
      </c>
      <c r="G7" s="49" t="s">
        <v>341</v>
      </c>
      <c r="H7" s="49" t="s">
        <v>340</v>
      </c>
    </row>
    <row r="8" spans="1:8" s="285" customFormat="1" ht="11.25">
      <c r="A8" s="227" t="s">
        <v>1704</v>
      </c>
      <c r="B8" s="353">
        <v>60000</v>
      </c>
      <c r="C8" s="353" t="s">
        <v>1306</v>
      </c>
      <c r="D8" s="353">
        <v>100000</v>
      </c>
      <c r="E8" s="353" t="s">
        <v>1306</v>
      </c>
      <c r="F8" s="353" t="s">
        <v>1306</v>
      </c>
      <c r="G8" s="353">
        <v>2770000</v>
      </c>
      <c r="H8" s="353">
        <v>300000</v>
      </c>
    </row>
    <row r="9" spans="1:8" s="285" customFormat="1" ht="11.25">
      <c r="A9" s="245" t="s">
        <v>1705</v>
      </c>
      <c r="B9" s="354">
        <v>60000</v>
      </c>
      <c r="C9" s="354" t="s">
        <v>1306</v>
      </c>
      <c r="D9" s="354">
        <v>100000</v>
      </c>
      <c r="E9" s="354" t="s">
        <v>1306</v>
      </c>
      <c r="F9" s="354" t="s">
        <v>1306</v>
      </c>
      <c r="G9" s="354">
        <v>2770000</v>
      </c>
      <c r="H9" s="354">
        <v>300000</v>
      </c>
    </row>
    <row r="10" spans="1:8" s="285" customFormat="1" ht="11.25">
      <c r="A10" s="245" t="s">
        <v>1706</v>
      </c>
      <c r="B10" s="354">
        <v>60000</v>
      </c>
      <c r="C10" s="354" t="s">
        <v>1306</v>
      </c>
      <c r="D10" s="354">
        <v>100000</v>
      </c>
      <c r="E10" s="354" t="s">
        <v>1306</v>
      </c>
      <c r="F10" s="354" t="s">
        <v>1306</v>
      </c>
      <c r="G10" s="354">
        <v>2770000</v>
      </c>
      <c r="H10" s="354">
        <v>300000</v>
      </c>
    </row>
    <row r="11" spans="1:8" s="285" customFormat="1" ht="22.5">
      <c r="A11" s="245" t="s">
        <v>1707</v>
      </c>
      <c r="B11" s="354">
        <v>60000</v>
      </c>
      <c r="C11" s="354" t="s">
        <v>1306</v>
      </c>
      <c r="D11" s="354">
        <v>100000</v>
      </c>
      <c r="E11" s="354" t="s">
        <v>1306</v>
      </c>
      <c r="F11" s="354" t="s">
        <v>1306</v>
      </c>
      <c r="G11" s="354">
        <v>2770000</v>
      </c>
      <c r="H11" s="354">
        <v>300000</v>
      </c>
    </row>
    <row r="12" spans="1:8" s="285" customFormat="1" ht="22.5">
      <c r="A12" s="228" t="s">
        <v>1708</v>
      </c>
      <c r="B12" s="229" t="s">
        <v>1306</v>
      </c>
      <c r="C12" s="229" t="s">
        <v>1306</v>
      </c>
      <c r="D12" s="229">
        <v>100000</v>
      </c>
      <c r="E12" s="229" t="s">
        <v>1306</v>
      </c>
      <c r="F12" s="229" t="s">
        <v>1306</v>
      </c>
      <c r="G12" s="229">
        <v>1100000</v>
      </c>
      <c r="H12" s="229">
        <v>300000</v>
      </c>
    </row>
    <row r="13" spans="1:8" s="285" customFormat="1" ht="22.5">
      <c r="A13" s="228" t="s">
        <v>1709</v>
      </c>
      <c r="B13" s="229" t="s">
        <v>1306</v>
      </c>
      <c r="C13" s="229" t="s">
        <v>1306</v>
      </c>
      <c r="D13" s="229" t="s">
        <v>1306</v>
      </c>
      <c r="E13" s="229" t="s">
        <v>1306</v>
      </c>
      <c r="F13" s="229" t="s">
        <v>1306</v>
      </c>
      <c r="G13" s="229">
        <v>20000</v>
      </c>
      <c r="H13" s="229" t="s">
        <v>1306</v>
      </c>
    </row>
    <row r="14" spans="1:8" s="285" customFormat="1" ht="22.5">
      <c r="A14" s="228" t="s">
        <v>1710</v>
      </c>
      <c r="B14" s="229">
        <v>60000</v>
      </c>
      <c r="C14" s="229" t="s">
        <v>1306</v>
      </c>
      <c r="D14" s="229" t="s">
        <v>1306</v>
      </c>
      <c r="E14" s="229" t="s">
        <v>1306</v>
      </c>
      <c r="F14" s="229" t="s">
        <v>1306</v>
      </c>
      <c r="G14" s="229">
        <v>800000</v>
      </c>
      <c r="H14" s="229" t="s">
        <v>1306</v>
      </c>
    </row>
    <row r="15" spans="1:8" s="285" customFormat="1" ht="11.25">
      <c r="A15" s="228" t="s">
        <v>1711</v>
      </c>
      <c r="B15" s="229" t="s">
        <v>1306</v>
      </c>
      <c r="C15" s="229" t="s">
        <v>1306</v>
      </c>
      <c r="D15" s="229" t="s">
        <v>1306</v>
      </c>
      <c r="E15" s="229" t="s">
        <v>1306</v>
      </c>
      <c r="F15" s="229" t="s">
        <v>1306</v>
      </c>
      <c r="G15" s="229">
        <v>250000</v>
      </c>
      <c r="H15" s="229" t="s">
        <v>1306</v>
      </c>
    </row>
    <row r="16" spans="1:8" s="285" customFormat="1" ht="11.25">
      <c r="A16" s="228" t="s">
        <v>1712</v>
      </c>
      <c r="B16" s="229" t="s">
        <v>1306</v>
      </c>
      <c r="C16" s="229" t="s">
        <v>1306</v>
      </c>
      <c r="D16" s="229" t="s">
        <v>1306</v>
      </c>
      <c r="E16" s="229" t="s">
        <v>1306</v>
      </c>
      <c r="F16" s="229" t="s">
        <v>1306</v>
      </c>
      <c r="G16" s="229">
        <v>600000</v>
      </c>
      <c r="H16" s="229" t="s">
        <v>1306</v>
      </c>
    </row>
    <row r="17" spans="1:8" s="285" customFormat="1" ht="11.25">
      <c r="A17" s="227" t="s">
        <v>1713</v>
      </c>
      <c r="B17" s="353">
        <v>60000</v>
      </c>
      <c r="C17" s="353" t="s">
        <v>1306</v>
      </c>
      <c r="D17" s="353">
        <v>1000</v>
      </c>
      <c r="E17" s="353" t="s">
        <v>1306</v>
      </c>
      <c r="F17" s="353" t="s">
        <v>1306</v>
      </c>
      <c r="G17" s="353">
        <v>677000</v>
      </c>
      <c r="H17" s="353" t="s">
        <v>1306</v>
      </c>
    </row>
    <row r="18" spans="1:8" s="285" customFormat="1" ht="11.25">
      <c r="A18" s="245" t="s">
        <v>1714</v>
      </c>
      <c r="B18" s="354">
        <v>60000</v>
      </c>
      <c r="C18" s="354" t="s">
        <v>1306</v>
      </c>
      <c r="D18" s="354">
        <v>1000</v>
      </c>
      <c r="E18" s="354" t="s">
        <v>1306</v>
      </c>
      <c r="F18" s="354" t="s">
        <v>1306</v>
      </c>
      <c r="G18" s="354">
        <v>677000</v>
      </c>
      <c r="H18" s="354" t="s">
        <v>1306</v>
      </c>
    </row>
    <row r="19" spans="1:8" s="285" customFormat="1" ht="11.25">
      <c r="A19" s="245" t="s">
        <v>1715</v>
      </c>
      <c r="B19" s="354">
        <v>60000</v>
      </c>
      <c r="C19" s="354" t="s">
        <v>1306</v>
      </c>
      <c r="D19" s="354">
        <v>1000</v>
      </c>
      <c r="E19" s="354" t="s">
        <v>1306</v>
      </c>
      <c r="F19" s="354" t="s">
        <v>1306</v>
      </c>
      <c r="G19" s="354">
        <v>677000</v>
      </c>
      <c r="H19" s="354" t="s">
        <v>1306</v>
      </c>
    </row>
    <row r="20" spans="1:8" s="285" customFormat="1" ht="11.25">
      <c r="A20" s="245" t="s">
        <v>1716</v>
      </c>
      <c r="B20" s="354">
        <v>60000</v>
      </c>
      <c r="C20" s="354" t="s">
        <v>1306</v>
      </c>
      <c r="D20" s="354">
        <v>1000</v>
      </c>
      <c r="E20" s="354" t="s">
        <v>1306</v>
      </c>
      <c r="F20" s="354" t="s">
        <v>1306</v>
      </c>
      <c r="G20" s="354">
        <v>677000</v>
      </c>
      <c r="H20" s="354" t="s">
        <v>1306</v>
      </c>
    </row>
    <row r="21" spans="1:8" s="285" customFormat="1" ht="22.5">
      <c r="A21" s="228" t="s">
        <v>1708</v>
      </c>
      <c r="B21" s="229" t="s">
        <v>1306</v>
      </c>
      <c r="C21" s="229" t="s">
        <v>1306</v>
      </c>
      <c r="D21" s="229" t="s">
        <v>1306</v>
      </c>
      <c r="E21" s="229" t="s">
        <v>1306</v>
      </c>
      <c r="F21" s="229" t="s">
        <v>1306</v>
      </c>
      <c r="G21" s="229">
        <v>31600</v>
      </c>
      <c r="H21" s="229" t="s">
        <v>1306</v>
      </c>
    </row>
    <row r="22" spans="1:8" s="285" customFormat="1" ht="22.5">
      <c r="A22" s="228" t="s">
        <v>1709</v>
      </c>
      <c r="B22" s="229" t="s">
        <v>1306</v>
      </c>
      <c r="C22" s="229" t="s">
        <v>1306</v>
      </c>
      <c r="D22" s="229" t="s">
        <v>1306</v>
      </c>
      <c r="E22" s="229" t="s">
        <v>1306</v>
      </c>
      <c r="F22" s="229" t="s">
        <v>1306</v>
      </c>
      <c r="G22" s="229">
        <v>102200</v>
      </c>
      <c r="H22" s="229" t="s">
        <v>1306</v>
      </c>
    </row>
    <row r="23" spans="1:8" s="285" customFormat="1" ht="22.5">
      <c r="A23" s="228" t="s">
        <v>1710</v>
      </c>
      <c r="B23" s="229">
        <v>60000</v>
      </c>
      <c r="C23" s="229" t="s">
        <v>1306</v>
      </c>
      <c r="D23" s="229">
        <v>1000</v>
      </c>
      <c r="E23" s="229" t="s">
        <v>1306</v>
      </c>
      <c r="F23" s="229" t="s">
        <v>1306</v>
      </c>
      <c r="G23" s="229">
        <v>369200</v>
      </c>
      <c r="H23" s="229" t="s">
        <v>1306</v>
      </c>
    </row>
    <row r="24" spans="1:8" s="285" customFormat="1" ht="11.25">
      <c r="A24" s="228" t="s">
        <v>1711</v>
      </c>
      <c r="B24" s="229" t="s">
        <v>1306</v>
      </c>
      <c r="C24" s="229" t="s">
        <v>1306</v>
      </c>
      <c r="D24" s="229" t="s">
        <v>1306</v>
      </c>
      <c r="E24" s="229" t="s">
        <v>1306</v>
      </c>
      <c r="F24" s="229" t="s">
        <v>1306</v>
      </c>
      <c r="G24" s="229">
        <v>54000</v>
      </c>
      <c r="H24" s="229" t="s">
        <v>1306</v>
      </c>
    </row>
    <row r="25" spans="1:8" s="285" customFormat="1" ht="33.75">
      <c r="A25" s="228" t="s">
        <v>1717</v>
      </c>
      <c r="B25" s="229" t="s">
        <v>1306</v>
      </c>
      <c r="C25" s="229" t="s">
        <v>1306</v>
      </c>
      <c r="D25" s="229" t="s">
        <v>1306</v>
      </c>
      <c r="E25" s="229" t="s">
        <v>1306</v>
      </c>
      <c r="F25" s="229" t="s">
        <v>1306</v>
      </c>
      <c r="G25" s="229">
        <v>120000</v>
      </c>
      <c r="H25" s="229" t="s">
        <v>1306</v>
      </c>
    </row>
    <row r="26" spans="1:8" s="285" customFormat="1" ht="11.25">
      <c r="A26" s="227" t="s">
        <v>1358</v>
      </c>
      <c r="B26" s="353">
        <v>253200</v>
      </c>
      <c r="C26" s="353" t="s">
        <v>1306</v>
      </c>
      <c r="D26" s="353">
        <v>123000</v>
      </c>
      <c r="E26" s="353" t="s">
        <v>1306</v>
      </c>
      <c r="F26" s="353" t="s">
        <v>1306</v>
      </c>
      <c r="G26" s="353">
        <v>3182600</v>
      </c>
      <c r="H26" s="353">
        <v>55000</v>
      </c>
    </row>
    <row r="27" spans="1:8" s="285" customFormat="1" ht="11.25">
      <c r="A27" s="245" t="s">
        <v>1718</v>
      </c>
      <c r="B27" s="354">
        <v>253200</v>
      </c>
      <c r="C27" s="354" t="s">
        <v>1306</v>
      </c>
      <c r="D27" s="354">
        <v>123000</v>
      </c>
      <c r="E27" s="354" t="s">
        <v>1306</v>
      </c>
      <c r="F27" s="354" t="s">
        <v>1306</v>
      </c>
      <c r="G27" s="354">
        <v>3182600</v>
      </c>
      <c r="H27" s="354">
        <v>55000</v>
      </c>
    </row>
    <row r="28" spans="1:8" s="285" customFormat="1" ht="11.25">
      <c r="A28" s="245" t="s">
        <v>1719</v>
      </c>
      <c r="B28" s="354">
        <v>253200</v>
      </c>
      <c r="C28" s="354" t="s">
        <v>1306</v>
      </c>
      <c r="D28" s="354">
        <v>123000</v>
      </c>
      <c r="E28" s="354" t="s">
        <v>1306</v>
      </c>
      <c r="F28" s="354" t="s">
        <v>1306</v>
      </c>
      <c r="G28" s="354">
        <v>3182600</v>
      </c>
      <c r="H28" s="354">
        <v>55000</v>
      </c>
    </row>
    <row r="29" spans="1:8" s="285" customFormat="1" ht="11.25">
      <c r="A29" s="245" t="s">
        <v>1720</v>
      </c>
      <c r="B29" s="354">
        <v>253200</v>
      </c>
      <c r="C29" s="354" t="s">
        <v>1306</v>
      </c>
      <c r="D29" s="354">
        <v>123000</v>
      </c>
      <c r="E29" s="354" t="s">
        <v>1306</v>
      </c>
      <c r="F29" s="354" t="s">
        <v>1306</v>
      </c>
      <c r="G29" s="354">
        <v>3182600</v>
      </c>
      <c r="H29" s="354">
        <v>55000</v>
      </c>
    </row>
    <row r="30" spans="1:8" s="285" customFormat="1" ht="22.5">
      <c r="A30" s="228" t="s">
        <v>1721</v>
      </c>
      <c r="B30" s="229" t="s">
        <v>1306</v>
      </c>
      <c r="C30" s="229" t="s">
        <v>1306</v>
      </c>
      <c r="D30" s="229" t="s">
        <v>1306</v>
      </c>
      <c r="E30" s="229" t="s">
        <v>1306</v>
      </c>
      <c r="F30" s="229" t="s">
        <v>1306</v>
      </c>
      <c r="G30" s="229">
        <v>3009200</v>
      </c>
      <c r="H30" s="229">
        <v>55000</v>
      </c>
    </row>
    <row r="31" spans="1:8" s="285" customFormat="1" ht="22.5">
      <c r="A31" s="228" t="s">
        <v>1722</v>
      </c>
      <c r="B31" s="229">
        <v>253200</v>
      </c>
      <c r="C31" s="229" t="s">
        <v>1306</v>
      </c>
      <c r="D31" s="229">
        <v>123000</v>
      </c>
      <c r="E31" s="229" t="s">
        <v>1306</v>
      </c>
      <c r="F31" s="229" t="s">
        <v>1306</v>
      </c>
      <c r="G31" s="229">
        <v>173400</v>
      </c>
      <c r="H31" s="229" t="s">
        <v>1306</v>
      </c>
    </row>
    <row r="32" spans="1:8" s="285" customFormat="1" ht="11.25">
      <c r="A32" s="227" t="s">
        <v>1723</v>
      </c>
      <c r="B32" s="353">
        <v>9000</v>
      </c>
      <c r="C32" s="353" t="s">
        <v>1306</v>
      </c>
      <c r="D32" s="353">
        <v>1000</v>
      </c>
      <c r="E32" s="353" t="s">
        <v>1306</v>
      </c>
      <c r="F32" s="353" t="s">
        <v>1306</v>
      </c>
      <c r="G32" s="353">
        <v>69900</v>
      </c>
      <c r="H32" s="353" t="s">
        <v>1306</v>
      </c>
    </row>
    <row r="33" spans="1:8" s="285" customFormat="1" ht="11.25">
      <c r="A33" s="245" t="s">
        <v>1714</v>
      </c>
      <c r="B33" s="354">
        <v>9000</v>
      </c>
      <c r="C33" s="354" t="s">
        <v>1306</v>
      </c>
      <c r="D33" s="354">
        <v>1000</v>
      </c>
      <c r="E33" s="354" t="s">
        <v>1306</v>
      </c>
      <c r="F33" s="354" t="s">
        <v>1306</v>
      </c>
      <c r="G33" s="354">
        <v>69900</v>
      </c>
      <c r="H33" s="354" t="s">
        <v>1306</v>
      </c>
    </row>
    <row r="34" spans="1:8" s="285" customFormat="1" ht="11.25">
      <c r="A34" s="245" t="s">
        <v>1715</v>
      </c>
      <c r="B34" s="354">
        <v>9000</v>
      </c>
      <c r="C34" s="354" t="s">
        <v>1306</v>
      </c>
      <c r="D34" s="354">
        <v>1000</v>
      </c>
      <c r="E34" s="354" t="s">
        <v>1306</v>
      </c>
      <c r="F34" s="354" t="s">
        <v>1306</v>
      </c>
      <c r="G34" s="354">
        <v>51000</v>
      </c>
      <c r="H34" s="354" t="s">
        <v>1306</v>
      </c>
    </row>
    <row r="35" spans="1:8" s="285" customFormat="1" ht="11.25">
      <c r="A35" s="245" t="s">
        <v>1716</v>
      </c>
      <c r="B35" s="354">
        <v>9000</v>
      </c>
      <c r="C35" s="354" t="s">
        <v>1306</v>
      </c>
      <c r="D35" s="354">
        <v>1000</v>
      </c>
      <c r="E35" s="354" t="s">
        <v>1306</v>
      </c>
      <c r="F35" s="354" t="s">
        <v>1306</v>
      </c>
      <c r="G35" s="354">
        <v>51000</v>
      </c>
      <c r="H35" s="354" t="s">
        <v>1306</v>
      </c>
    </row>
    <row r="36" spans="1:8" s="285" customFormat="1" ht="22.5">
      <c r="A36" s="228" t="s">
        <v>1709</v>
      </c>
      <c r="B36" s="229" t="s">
        <v>1306</v>
      </c>
      <c r="C36" s="229" t="s">
        <v>1306</v>
      </c>
      <c r="D36" s="229" t="s">
        <v>1306</v>
      </c>
      <c r="E36" s="229" t="s">
        <v>1306</v>
      </c>
      <c r="F36" s="229" t="s">
        <v>1306</v>
      </c>
      <c r="G36" s="229">
        <v>15000</v>
      </c>
      <c r="H36" s="229" t="s">
        <v>1306</v>
      </c>
    </row>
    <row r="37" spans="1:8" s="285" customFormat="1" ht="22.5">
      <c r="A37" s="228" t="s">
        <v>1710</v>
      </c>
      <c r="B37" s="229">
        <v>9000</v>
      </c>
      <c r="C37" s="229" t="s">
        <v>1306</v>
      </c>
      <c r="D37" s="229">
        <v>1000</v>
      </c>
      <c r="E37" s="229" t="s">
        <v>1306</v>
      </c>
      <c r="F37" s="229" t="s">
        <v>1306</v>
      </c>
      <c r="G37" s="229">
        <v>27600</v>
      </c>
      <c r="H37" s="229" t="s">
        <v>1306</v>
      </c>
    </row>
    <row r="38" spans="1:8" s="285" customFormat="1" ht="11.25">
      <c r="A38" s="228" t="s">
        <v>1711</v>
      </c>
      <c r="B38" s="229" t="s">
        <v>1306</v>
      </c>
      <c r="C38" s="229" t="s">
        <v>1306</v>
      </c>
      <c r="D38" s="229" t="s">
        <v>1306</v>
      </c>
      <c r="E38" s="229" t="s">
        <v>1306</v>
      </c>
      <c r="F38" s="229" t="s">
        <v>1306</v>
      </c>
      <c r="G38" s="229">
        <v>8400</v>
      </c>
      <c r="H38" s="229" t="s">
        <v>1306</v>
      </c>
    </row>
    <row r="39" spans="1:8" s="285" customFormat="1" ht="11.25">
      <c r="A39" s="245" t="s">
        <v>1724</v>
      </c>
      <c r="B39" s="354" t="s">
        <v>1306</v>
      </c>
      <c r="C39" s="354" t="s">
        <v>1306</v>
      </c>
      <c r="D39" s="354" t="s">
        <v>1306</v>
      </c>
      <c r="E39" s="354" t="s">
        <v>1306</v>
      </c>
      <c r="F39" s="354" t="s">
        <v>1306</v>
      </c>
      <c r="G39" s="354">
        <v>18900</v>
      </c>
      <c r="H39" s="354" t="s">
        <v>1306</v>
      </c>
    </row>
    <row r="40" spans="1:8" s="285" customFormat="1" ht="11.25">
      <c r="A40" s="245" t="s">
        <v>1716</v>
      </c>
      <c r="B40" s="354" t="s">
        <v>1306</v>
      </c>
      <c r="C40" s="354" t="s">
        <v>1306</v>
      </c>
      <c r="D40" s="354" t="s">
        <v>1306</v>
      </c>
      <c r="E40" s="354" t="s">
        <v>1306</v>
      </c>
      <c r="F40" s="354" t="s">
        <v>1306</v>
      </c>
      <c r="G40" s="354">
        <v>18900</v>
      </c>
      <c r="H40" s="354" t="s">
        <v>1306</v>
      </c>
    </row>
    <row r="41" spans="1:8" s="285" customFormat="1" ht="22.5">
      <c r="A41" s="228" t="s">
        <v>1725</v>
      </c>
      <c r="B41" s="229" t="s">
        <v>1306</v>
      </c>
      <c r="C41" s="229" t="s">
        <v>1306</v>
      </c>
      <c r="D41" s="229" t="s">
        <v>1306</v>
      </c>
      <c r="E41" s="229" t="s">
        <v>1306</v>
      </c>
      <c r="F41" s="229" t="s">
        <v>1306</v>
      </c>
      <c r="G41" s="229">
        <v>18900</v>
      </c>
      <c r="H41" s="229" t="s">
        <v>1306</v>
      </c>
    </row>
    <row r="42" spans="1:8" s="285" customFormat="1" ht="11.25">
      <c r="A42" s="227" t="s">
        <v>1726</v>
      </c>
      <c r="B42" s="353">
        <v>21600</v>
      </c>
      <c r="C42" s="353" t="s">
        <v>1306</v>
      </c>
      <c r="D42" s="353">
        <v>293600</v>
      </c>
      <c r="E42" s="353" t="s">
        <v>1306</v>
      </c>
      <c r="F42" s="353" t="s">
        <v>1306</v>
      </c>
      <c r="G42" s="353">
        <v>376700</v>
      </c>
      <c r="H42" s="353" t="s">
        <v>1306</v>
      </c>
    </row>
    <row r="43" spans="1:8" s="285" customFormat="1" ht="11.25">
      <c r="A43" s="245" t="s">
        <v>1714</v>
      </c>
      <c r="B43" s="354">
        <v>21600</v>
      </c>
      <c r="C43" s="354" t="s">
        <v>1306</v>
      </c>
      <c r="D43" s="354">
        <v>149600</v>
      </c>
      <c r="E43" s="354" t="s">
        <v>1306</v>
      </c>
      <c r="F43" s="354" t="s">
        <v>1306</v>
      </c>
      <c r="G43" s="354">
        <v>364700</v>
      </c>
      <c r="H43" s="354" t="s">
        <v>1306</v>
      </c>
    </row>
    <row r="44" spans="1:8" s="285" customFormat="1" ht="11.25">
      <c r="A44" s="245" t="s">
        <v>1715</v>
      </c>
      <c r="B44" s="354">
        <v>21600</v>
      </c>
      <c r="C44" s="354" t="s">
        <v>1306</v>
      </c>
      <c r="D44" s="354">
        <v>149600</v>
      </c>
      <c r="E44" s="354" t="s">
        <v>1306</v>
      </c>
      <c r="F44" s="354" t="s">
        <v>1306</v>
      </c>
      <c r="G44" s="354">
        <v>364700</v>
      </c>
      <c r="H44" s="354" t="s">
        <v>1306</v>
      </c>
    </row>
    <row r="45" spans="1:8" s="285" customFormat="1" ht="11.25">
      <c r="A45" s="245" t="s">
        <v>1716</v>
      </c>
      <c r="B45" s="354">
        <v>21600</v>
      </c>
      <c r="C45" s="354" t="s">
        <v>1306</v>
      </c>
      <c r="D45" s="354">
        <v>149600</v>
      </c>
      <c r="E45" s="354" t="s">
        <v>1306</v>
      </c>
      <c r="F45" s="354" t="s">
        <v>1306</v>
      </c>
      <c r="G45" s="354">
        <v>364700</v>
      </c>
      <c r="H45" s="354" t="s">
        <v>1306</v>
      </c>
    </row>
    <row r="46" spans="1:8" s="285" customFormat="1" ht="22.5">
      <c r="A46" s="228" t="s">
        <v>1708</v>
      </c>
      <c r="B46" s="229" t="s">
        <v>1306</v>
      </c>
      <c r="C46" s="229" t="s">
        <v>1306</v>
      </c>
      <c r="D46" s="229">
        <v>148600</v>
      </c>
      <c r="E46" s="229" t="s">
        <v>1306</v>
      </c>
      <c r="F46" s="229" t="s">
        <v>1306</v>
      </c>
      <c r="G46" s="229">
        <v>117000</v>
      </c>
      <c r="H46" s="229" t="s">
        <v>1306</v>
      </c>
    </row>
    <row r="47" spans="1:8" s="285" customFormat="1" ht="22.5">
      <c r="A47" s="228" t="s">
        <v>1709</v>
      </c>
      <c r="B47" s="229" t="s">
        <v>1306</v>
      </c>
      <c r="C47" s="229" t="s">
        <v>1306</v>
      </c>
      <c r="D47" s="229" t="s">
        <v>1306</v>
      </c>
      <c r="E47" s="229" t="s">
        <v>1306</v>
      </c>
      <c r="F47" s="229" t="s">
        <v>1306</v>
      </c>
      <c r="G47" s="229">
        <v>16500</v>
      </c>
      <c r="H47" s="229" t="s">
        <v>1306</v>
      </c>
    </row>
    <row r="48" spans="1:8" s="285" customFormat="1" ht="22.5">
      <c r="A48" s="228" t="s">
        <v>1710</v>
      </c>
      <c r="B48" s="229">
        <v>21600</v>
      </c>
      <c r="C48" s="229" t="s">
        <v>1306</v>
      </c>
      <c r="D48" s="229">
        <v>1000</v>
      </c>
      <c r="E48" s="229" t="s">
        <v>1306</v>
      </c>
      <c r="F48" s="229" t="s">
        <v>1306</v>
      </c>
      <c r="G48" s="229">
        <v>128200</v>
      </c>
      <c r="H48" s="229" t="s">
        <v>1306</v>
      </c>
    </row>
    <row r="49" spans="1:8" s="285" customFormat="1" ht="11.25">
      <c r="A49" s="228" t="s">
        <v>1711</v>
      </c>
      <c r="B49" s="229" t="s">
        <v>1306</v>
      </c>
      <c r="C49" s="229" t="s">
        <v>1306</v>
      </c>
      <c r="D49" s="229" t="s">
        <v>1306</v>
      </c>
      <c r="E49" s="229" t="s">
        <v>1306</v>
      </c>
      <c r="F49" s="229" t="s">
        <v>1306</v>
      </c>
      <c r="G49" s="229">
        <v>103000</v>
      </c>
      <c r="H49" s="229" t="s">
        <v>1306</v>
      </c>
    </row>
    <row r="50" spans="1:8" s="285" customFormat="1" ht="11.25">
      <c r="A50" s="245" t="s">
        <v>1727</v>
      </c>
      <c r="B50" s="354" t="s">
        <v>1306</v>
      </c>
      <c r="C50" s="354" t="s">
        <v>1306</v>
      </c>
      <c r="D50" s="354">
        <v>144000</v>
      </c>
      <c r="E50" s="354" t="s">
        <v>1306</v>
      </c>
      <c r="F50" s="354" t="s">
        <v>1306</v>
      </c>
      <c r="G50" s="354">
        <v>12000</v>
      </c>
      <c r="H50" s="354" t="s">
        <v>1306</v>
      </c>
    </row>
    <row r="51" spans="1:8" s="285" customFormat="1" ht="11.25">
      <c r="A51" s="245" t="s">
        <v>1728</v>
      </c>
      <c r="B51" s="354" t="s">
        <v>1306</v>
      </c>
      <c r="C51" s="354" t="s">
        <v>1306</v>
      </c>
      <c r="D51" s="354">
        <v>144000</v>
      </c>
      <c r="E51" s="354" t="s">
        <v>1306</v>
      </c>
      <c r="F51" s="354" t="s">
        <v>1306</v>
      </c>
      <c r="G51" s="354">
        <v>12000</v>
      </c>
      <c r="H51" s="354" t="s">
        <v>1306</v>
      </c>
    </row>
    <row r="52" spans="1:8" s="285" customFormat="1" ht="11.25">
      <c r="A52" s="245" t="s">
        <v>1729</v>
      </c>
      <c r="B52" s="354" t="s">
        <v>1306</v>
      </c>
      <c r="C52" s="354" t="s">
        <v>1306</v>
      </c>
      <c r="D52" s="354">
        <v>144000</v>
      </c>
      <c r="E52" s="354" t="s">
        <v>1306</v>
      </c>
      <c r="F52" s="354" t="s">
        <v>1306</v>
      </c>
      <c r="G52" s="354">
        <v>12000</v>
      </c>
      <c r="H52" s="354" t="s">
        <v>1306</v>
      </c>
    </row>
    <row r="53" spans="1:8" s="285" customFormat="1" ht="22.5">
      <c r="A53" s="228" t="s">
        <v>1730</v>
      </c>
      <c r="B53" s="229" t="s">
        <v>1306</v>
      </c>
      <c r="C53" s="229" t="s">
        <v>1306</v>
      </c>
      <c r="D53" s="229">
        <v>144000</v>
      </c>
      <c r="E53" s="229" t="s">
        <v>1306</v>
      </c>
      <c r="F53" s="229" t="s">
        <v>1306</v>
      </c>
      <c r="G53" s="229">
        <v>12000</v>
      </c>
      <c r="H53" s="229" t="s">
        <v>1306</v>
      </c>
    </row>
    <row r="54" spans="1:8" s="285" customFormat="1" ht="22.5">
      <c r="A54" s="227" t="s">
        <v>1731</v>
      </c>
      <c r="B54" s="353">
        <v>21600</v>
      </c>
      <c r="C54" s="353" t="s">
        <v>1306</v>
      </c>
      <c r="D54" s="353">
        <v>1000</v>
      </c>
      <c r="E54" s="353" t="s">
        <v>1306</v>
      </c>
      <c r="F54" s="353" t="s">
        <v>1306</v>
      </c>
      <c r="G54" s="353">
        <v>75800</v>
      </c>
      <c r="H54" s="353" t="s">
        <v>1306</v>
      </c>
    </row>
    <row r="55" spans="1:8" s="285" customFormat="1" ht="11.25">
      <c r="A55" s="245" t="s">
        <v>1714</v>
      </c>
      <c r="B55" s="354">
        <v>21600</v>
      </c>
      <c r="C55" s="354" t="s">
        <v>1306</v>
      </c>
      <c r="D55" s="354">
        <v>1000</v>
      </c>
      <c r="E55" s="354" t="s">
        <v>1306</v>
      </c>
      <c r="F55" s="354" t="s">
        <v>1306</v>
      </c>
      <c r="G55" s="354">
        <v>75800</v>
      </c>
      <c r="H55" s="354" t="s">
        <v>1306</v>
      </c>
    </row>
    <row r="56" spans="1:8" s="285" customFormat="1" ht="11.25">
      <c r="A56" s="245" t="s">
        <v>1715</v>
      </c>
      <c r="B56" s="354">
        <v>21600</v>
      </c>
      <c r="C56" s="354" t="s">
        <v>1306</v>
      </c>
      <c r="D56" s="354">
        <v>1000</v>
      </c>
      <c r="E56" s="354" t="s">
        <v>1306</v>
      </c>
      <c r="F56" s="354" t="s">
        <v>1306</v>
      </c>
      <c r="G56" s="354">
        <v>75800</v>
      </c>
      <c r="H56" s="354" t="s">
        <v>1306</v>
      </c>
    </row>
    <row r="57" spans="1:8" s="285" customFormat="1" ht="11.25">
      <c r="A57" s="245" t="s">
        <v>1716</v>
      </c>
      <c r="B57" s="354">
        <v>21600</v>
      </c>
      <c r="C57" s="354" t="s">
        <v>1306</v>
      </c>
      <c r="D57" s="354">
        <v>1000</v>
      </c>
      <c r="E57" s="354" t="s">
        <v>1306</v>
      </c>
      <c r="F57" s="354" t="s">
        <v>1306</v>
      </c>
      <c r="G57" s="354">
        <v>75800</v>
      </c>
      <c r="H57" s="354" t="s">
        <v>1306</v>
      </c>
    </row>
    <row r="58" spans="1:8" s="285" customFormat="1" ht="22.5">
      <c r="A58" s="228" t="s">
        <v>1708</v>
      </c>
      <c r="B58" s="229" t="s">
        <v>1306</v>
      </c>
      <c r="C58" s="229" t="s">
        <v>1306</v>
      </c>
      <c r="D58" s="229" t="s">
        <v>1306</v>
      </c>
      <c r="E58" s="229" t="s">
        <v>1306</v>
      </c>
      <c r="F58" s="229" t="s">
        <v>1306</v>
      </c>
      <c r="G58" s="229">
        <v>15000</v>
      </c>
      <c r="H58" s="229" t="s">
        <v>1306</v>
      </c>
    </row>
    <row r="59" spans="1:8" s="285" customFormat="1" ht="22.5">
      <c r="A59" s="228" t="s">
        <v>1709</v>
      </c>
      <c r="B59" s="229" t="s">
        <v>1306</v>
      </c>
      <c r="C59" s="229" t="s">
        <v>1306</v>
      </c>
      <c r="D59" s="229" t="s">
        <v>1306</v>
      </c>
      <c r="E59" s="229" t="s">
        <v>1306</v>
      </c>
      <c r="F59" s="229" t="s">
        <v>1306</v>
      </c>
      <c r="G59" s="229">
        <v>7400</v>
      </c>
      <c r="H59" s="229" t="s">
        <v>1306</v>
      </c>
    </row>
    <row r="60" spans="1:8" s="285" customFormat="1" ht="22.5">
      <c r="A60" s="228" t="s">
        <v>1710</v>
      </c>
      <c r="B60" s="229">
        <v>21600</v>
      </c>
      <c r="C60" s="229" t="s">
        <v>1306</v>
      </c>
      <c r="D60" s="229">
        <v>1000</v>
      </c>
      <c r="E60" s="229" t="s">
        <v>1306</v>
      </c>
      <c r="F60" s="229" t="s">
        <v>1306</v>
      </c>
      <c r="G60" s="229">
        <v>25400</v>
      </c>
      <c r="H60" s="229" t="s">
        <v>1306</v>
      </c>
    </row>
    <row r="61" spans="1:8" s="285" customFormat="1" ht="11.25">
      <c r="A61" s="228" t="s">
        <v>1711</v>
      </c>
      <c r="B61" s="229" t="s">
        <v>1306</v>
      </c>
      <c r="C61" s="229" t="s">
        <v>1306</v>
      </c>
      <c r="D61" s="229" t="s">
        <v>1306</v>
      </c>
      <c r="E61" s="229" t="s">
        <v>1306</v>
      </c>
      <c r="F61" s="229" t="s">
        <v>1306</v>
      </c>
      <c r="G61" s="229">
        <v>28000</v>
      </c>
      <c r="H61" s="229" t="s">
        <v>1306</v>
      </c>
    </row>
    <row r="62" spans="1:8" s="285" customFormat="1" ht="22.5">
      <c r="A62" s="227" t="s">
        <v>1732</v>
      </c>
      <c r="B62" s="353">
        <v>27000</v>
      </c>
      <c r="C62" s="353">
        <v>40000</v>
      </c>
      <c r="D62" s="353">
        <v>6000</v>
      </c>
      <c r="E62" s="353" t="s">
        <v>1306</v>
      </c>
      <c r="F62" s="353" t="s">
        <v>1306</v>
      </c>
      <c r="G62" s="353">
        <v>1754700</v>
      </c>
      <c r="H62" s="353" t="s">
        <v>1306</v>
      </c>
    </row>
    <row r="63" spans="1:8" s="285" customFormat="1" ht="11.25">
      <c r="A63" s="245" t="s">
        <v>1714</v>
      </c>
      <c r="B63" s="354">
        <v>27000</v>
      </c>
      <c r="C63" s="354" t="s">
        <v>1306</v>
      </c>
      <c r="D63" s="354">
        <v>1000</v>
      </c>
      <c r="E63" s="354" t="s">
        <v>1306</v>
      </c>
      <c r="F63" s="354" t="s">
        <v>1306</v>
      </c>
      <c r="G63" s="354">
        <v>154700</v>
      </c>
      <c r="H63" s="354" t="s">
        <v>1306</v>
      </c>
    </row>
    <row r="64" spans="1:8" s="285" customFormat="1" ht="11.25">
      <c r="A64" s="245" t="s">
        <v>1715</v>
      </c>
      <c r="B64" s="354">
        <v>27000</v>
      </c>
      <c r="C64" s="354" t="s">
        <v>1306</v>
      </c>
      <c r="D64" s="354">
        <v>1000</v>
      </c>
      <c r="E64" s="354" t="s">
        <v>1306</v>
      </c>
      <c r="F64" s="354" t="s">
        <v>1306</v>
      </c>
      <c r="G64" s="354">
        <v>154700</v>
      </c>
      <c r="H64" s="354" t="s">
        <v>1306</v>
      </c>
    </row>
    <row r="65" spans="1:8" s="285" customFormat="1" ht="11.25">
      <c r="A65" s="245" t="s">
        <v>1716</v>
      </c>
      <c r="B65" s="354">
        <v>27000</v>
      </c>
      <c r="C65" s="354" t="s">
        <v>1306</v>
      </c>
      <c r="D65" s="354">
        <v>1000</v>
      </c>
      <c r="E65" s="354" t="s">
        <v>1306</v>
      </c>
      <c r="F65" s="354" t="s">
        <v>1306</v>
      </c>
      <c r="G65" s="354">
        <v>154700</v>
      </c>
      <c r="H65" s="354" t="s">
        <v>1306</v>
      </c>
    </row>
    <row r="66" spans="1:8" s="285" customFormat="1" ht="22.5">
      <c r="A66" s="228" t="s">
        <v>1708</v>
      </c>
      <c r="B66" s="229" t="s">
        <v>1306</v>
      </c>
      <c r="C66" s="229" t="s">
        <v>1306</v>
      </c>
      <c r="D66" s="229" t="s">
        <v>1306</v>
      </c>
      <c r="E66" s="229" t="s">
        <v>1306</v>
      </c>
      <c r="F66" s="229" t="s">
        <v>1306</v>
      </c>
      <c r="G66" s="229">
        <v>50000</v>
      </c>
      <c r="H66" s="229" t="s">
        <v>1306</v>
      </c>
    </row>
    <row r="67" spans="1:8" s="285" customFormat="1" ht="22.5">
      <c r="A67" s="228" t="s">
        <v>1709</v>
      </c>
      <c r="B67" s="229" t="s">
        <v>1306</v>
      </c>
      <c r="C67" s="229" t="s">
        <v>1306</v>
      </c>
      <c r="D67" s="229" t="s">
        <v>1306</v>
      </c>
      <c r="E67" s="229" t="s">
        <v>1306</v>
      </c>
      <c r="F67" s="229" t="s">
        <v>1306</v>
      </c>
      <c r="G67" s="229">
        <v>30000</v>
      </c>
      <c r="H67" s="229" t="s">
        <v>1306</v>
      </c>
    </row>
    <row r="68" spans="1:8" s="285" customFormat="1" ht="22.5">
      <c r="A68" s="228" t="s">
        <v>1710</v>
      </c>
      <c r="B68" s="229">
        <v>27000</v>
      </c>
      <c r="C68" s="229" t="s">
        <v>1306</v>
      </c>
      <c r="D68" s="229">
        <v>1000</v>
      </c>
      <c r="E68" s="229" t="s">
        <v>1306</v>
      </c>
      <c r="F68" s="229" t="s">
        <v>1306</v>
      </c>
      <c r="G68" s="229">
        <v>41700</v>
      </c>
      <c r="H68" s="229" t="s">
        <v>1306</v>
      </c>
    </row>
    <row r="69" spans="1:8" s="285" customFormat="1" ht="11.25">
      <c r="A69" s="228" t="s">
        <v>1711</v>
      </c>
      <c r="B69" s="229" t="s">
        <v>1306</v>
      </c>
      <c r="C69" s="229" t="s">
        <v>1306</v>
      </c>
      <c r="D69" s="229" t="s">
        <v>1306</v>
      </c>
      <c r="E69" s="229" t="s">
        <v>1306</v>
      </c>
      <c r="F69" s="229" t="s">
        <v>1306</v>
      </c>
      <c r="G69" s="229">
        <v>33000</v>
      </c>
      <c r="H69" s="229" t="s">
        <v>1306</v>
      </c>
    </row>
    <row r="70" spans="1:8" s="285" customFormat="1" ht="11.25">
      <c r="A70" s="245" t="s">
        <v>1733</v>
      </c>
      <c r="B70" s="354" t="s">
        <v>1306</v>
      </c>
      <c r="C70" s="354">
        <v>40000</v>
      </c>
      <c r="D70" s="354">
        <v>5000</v>
      </c>
      <c r="E70" s="354" t="s">
        <v>1306</v>
      </c>
      <c r="F70" s="354" t="s">
        <v>1306</v>
      </c>
      <c r="G70" s="354">
        <v>1600000</v>
      </c>
      <c r="H70" s="354" t="s">
        <v>1306</v>
      </c>
    </row>
    <row r="71" spans="1:8" s="285" customFormat="1" ht="11.25">
      <c r="A71" s="245" t="s">
        <v>1734</v>
      </c>
      <c r="B71" s="354" t="s">
        <v>1306</v>
      </c>
      <c r="C71" s="354">
        <v>40000</v>
      </c>
      <c r="D71" s="354">
        <v>5000</v>
      </c>
      <c r="E71" s="354" t="s">
        <v>1306</v>
      </c>
      <c r="F71" s="354" t="s">
        <v>1306</v>
      </c>
      <c r="G71" s="354">
        <v>1600000</v>
      </c>
      <c r="H71" s="354" t="s">
        <v>1306</v>
      </c>
    </row>
    <row r="72" spans="1:8" s="285" customFormat="1" ht="11.25">
      <c r="A72" s="245" t="s">
        <v>1735</v>
      </c>
      <c r="B72" s="354" t="s">
        <v>1306</v>
      </c>
      <c r="C72" s="354">
        <v>40000</v>
      </c>
      <c r="D72" s="354">
        <v>5000</v>
      </c>
      <c r="E72" s="354" t="s">
        <v>1306</v>
      </c>
      <c r="F72" s="354" t="s">
        <v>1306</v>
      </c>
      <c r="G72" s="354">
        <v>1600000</v>
      </c>
      <c r="H72" s="354" t="s">
        <v>1306</v>
      </c>
    </row>
    <row r="73" spans="1:8" s="285" customFormat="1" ht="11.25">
      <c r="A73" s="228" t="s">
        <v>1736</v>
      </c>
      <c r="B73" s="229" t="s">
        <v>1306</v>
      </c>
      <c r="C73" s="229">
        <v>40000</v>
      </c>
      <c r="D73" s="229">
        <v>5000</v>
      </c>
      <c r="E73" s="229" t="s">
        <v>1306</v>
      </c>
      <c r="F73" s="229" t="s">
        <v>1306</v>
      </c>
      <c r="G73" s="229">
        <v>1600000</v>
      </c>
      <c r="H73" s="229" t="s">
        <v>1306</v>
      </c>
    </row>
    <row r="74" spans="1:8" s="285" customFormat="1" ht="22.5">
      <c r="A74" s="227" t="s">
        <v>509</v>
      </c>
      <c r="B74" s="353">
        <v>9600</v>
      </c>
      <c r="C74" s="353">
        <v>4800</v>
      </c>
      <c r="D74" s="353">
        <v>24000</v>
      </c>
      <c r="E74" s="353" t="s">
        <v>1306</v>
      </c>
      <c r="F74" s="353">
        <v>1200</v>
      </c>
      <c r="G74" s="353">
        <v>2821920</v>
      </c>
      <c r="H74" s="353">
        <v>66000</v>
      </c>
    </row>
    <row r="75" spans="1:8" s="285" customFormat="1" ht="11.25">
      <c r="A75" s="245" t="s">
        <v>1714</v>
      </c>
      <c r="B75" s="354">
        <v>9600</v>
      </c>
      <c r="C75" s="354">
        <v>4800</v>
      </c>
      <c r="D75" s="354">
        <v>24000</v>
      </c>
      <c r="E75" s="354" t="s">
        <v>1306</v>
      </c>
      <c r="F75" s="354">
        <v>1200</v>
      </c>
      <c r="G75" s="354">
        <v>2821920</v>
      </c>
      <c r="H75" s="354">
        <v>66000</v>
      </c>
    </row>
    <row r="76" spans="1:8" s="285" customFormat="1" ht="11.25">
      <c r="A76" s="245" t="s">
        <v>1715</v>
      </c>
      <c r="B76" s="354">
        <v>9600</v>
      </c>
      <c r="C76" s="354">
        <v>4800</v>
      </c>
      <c r="D76" s="354">
        <v>24000</v>
      </c>
      <c r="E76" s="354" t="s">
        <v>1306</v>
      </c>
      <c r="F76" s="354">
        <v>1200</v>
      </c>
      <c r="G76" s="354">
        <v>2821920</v>
      </c>
      <c r="H76" s="354">
        <v>66000</v>
      </c>
    </row>
    <row r="77" spans="1:8" s="285" customFormat="1" ht="11.25">
      <c r="A77" s="245" t="s">
        <v>1716</v>
      </c>
      <c r="B77" s="354">
        <v>9600</v>
      </c>
      <c r="C77" s="354">
        <v>4800</v>
      </c>
      <c r="D77" s="354">
        <v>24000</v>
      </c>
      <c r="E77" s="354" t="s">
        <v>1306</v>
      </c>
      <c r="F77" s="354">
        <v>1200</v>
      </c>
      <c r="G77" s="354">
        <v>2821920</v>
      </c>
      <c r="H77" s="354">
        <v>66000</v>
      </c>
    </row>
    <row r="78" spans="1:8" s="285" customFormat="1" ht="22.5">
      <c r="A78" s="228" t="s">
        <v>1708</v>
      </c>
      <c r="B78" s="229" t="s">
        <v>1306</v>
      </c>
      <c r="C78" s="229" t="s">
        <v>1306</v>
      </c>
      <c r="D78" s="229">
        <v>12000</v>
      </c>
      <c r="E78" s="229" t="s">
        <v>1306</v>
      </c>
      <c r="F78" s="229" t="s">
        <v>1306</v>
      </c>
      <c r="G78" s="229">
        <v>60000</v>
      </c>
      <c r="H78" s="229">
        <v>66000</v>
      </c>
    </row>
    <row r="79" spans="1:8" s="285" customFormat="1" ht="22.5">
      <c r="A79" s="228" t="s">
        <v>1709</v>
      </c>
      <c r="B79" s="229" t="s">
        <v>1306</v>
      </c>
      <c r="C79" s="229" t="s">
        <v>1306</v>
      </c>
      <c r="D79" s="229" t="s">
        <v>1306</v>
      </c>
      <c r="E79" s="229" t="s">
        <v>1306</v>
      </c>
      <c r="F79" s="229" t="s">
        <v>1306</v>
      </c>
      <c r="G79" s="229">
        <v>14400</v>
      </c>
      <c r="H79" s="229" t="s">
        <v>1306</v>
      </c>
    </row>
    <row r="80" spans="1:8" s="285" customFormat="1" ht="22.5">
      <c r="A80" s="228" t="s">
        <v>1710</v>
      </c>
      <c r="B80" s="229">
        <v>9600</v>
      </c>
      <c r="C80" s="229">
        <v>3600</v>
      </c>
      <c r="D80" s="229">
        <v>12000</v>
      </c>
      <c r="E80" s="229" t="s">
        <v>1306</v>
      </c>
      <c r="F80" s="229">
        <v>1200</v>
      </c>
      <c r="G80" s="229">
        <v>2713920</v>
      </c>
      <c r="H80" s="229" t="s">
        <v>1306</v>
      </c>
    </row>
    <row r="81" spans="1:8" s="285" customFormat="1" ht="11.25">
      <c r="A81" s="228" t="s">
        <v>1711</v>
      </c>
      <c r="B81" s="229" t="s">
        <v>1306</v>
      </c>
      <c r="C81" s="229">
        <v>1200</v>
      </c>
      <c r="D81" s="229" t="s">
        <v>1306</v>
      </c>
      <c r="E81" s="229" t="s">
        <v>1306</v>
      </c>
      <c r="F81" s="229" t="s">
        <v>1306</v>
      </c>
      <c r="G81" s="229">
        <v>33600</v>
      </c>
      <c r="H81" s="229" t="s">
        <v>1306</v>
      </c>
    </row>
    <row r="82" spans="1:8" s="285" customFormat="1" ht="11.25">
      <c r="A82" s="227" t="s">
        <v>1737</v>
      </c>
      <c r="B82" s="353">
        <v>30000</v>
      </c>
      <c r="C82" s="353">
        <v>725000</v>
      </c>
      <c r="D82" s="353">
        <v>180000</v>
      </c>
      <c r="E82" s="353" t="s">
        <v>1306</v>
      </c>
      <c r="F82" s="353" t="s">
        <v>1306</v>
      </c>
      <c r="G82" s="353">
        <v>8325640</v>
      </c>
      <c r="H82" s="353" t="s">
        <v>1306</v>
      </c>
    </row>
    <row r="83" spans="1:8" s="285" customFormat="1" ht="11.25">
      <c r="A83" s="245" t="s">
        <v>1714</v>
      </c>
      <c r="B83" s="354">
        <v>30000</v>
      </c>
      <c r="C83" s="354">
        <v>725000</v>
      </c>
      <c r="D83" s="354">
        <v>180000</v>
      </c>
      <c r="E83" s="354" t="s">
        <v>1306</v>
      </c>
      <c r="F83" s="354" t="s">
        <v>1306</v>
      </c>
      <c r="G83" s="354">
        <v>8325640</v>
      </c>
      <c r="H83" s="354" t="s">
        <v>1306</v>
      </c>
    </row>
    <row r="84" spans="1:8" s="285" customFormat="1" ht="11.25">
      <c r="A84" s="245" t="s">
        <v>1715</v>
      </c>
      <c r="B84" s="354">
        <v>30000</v>
      </c>
      <c r="C84" s="354">
        <v>90000</v>
      </c>
      <c r="D84" s="354">
        <v>180000</v>
      </c>
      <c r="E84" s="354" t="s">
        <v>1306</v>
      </c>
      <c r="F84" s="354" t="s">
        <v>1306</v>
      </c>
      <c r="G84" s="354">
        <v>1447600</v>
      </c>
      <c r="H84" s="354" t="s">
        <v>1306</v>
      </c>
    </row>
    <row r="85" spans="1:8" s="285" customFormat="1" ht="11.25">
      <c r="A85" s="245" t="s">
        <v>1716</v>
      </c>
      <c r="B85" s="354">
        <v>30000</v>
      </c>
      <c r="C85" s="354">
        <v>90000</v>
      </c>
      <c r="D85" s="354">
        <v>180000</v>
      </c>
      <c r="E85" s="354" t="s">
        <v>1306</v>
      </c>
      <c r="F85" s="354" t="s">
        <v>1306</v>
      </c>
      <c r="G85" s="354">
        <v>1447600</v>
      </c>
      <c r="H85" s="354" t="s">
        <v>1306</v>
      </c>
    </row>
    <row r="86" spans="1:8" s="285" customFormat="1" ht="22.5">
      <c r="A86" s="228" t="s">
        <v>1708</v>
      </c>
      <c r="B86" s="229" t="s">
        <v>1306</v>
      </c>
      <c r="C86" s="229" t="s">
        <v>1306</v>
      </c>
      <c r="D86" s="229">
        <v>12000</v>
      </c>
      <c r="E86" s="229" t="s">
        <v>1306</v>
      </c>
      <c r="F86" s="229" t="s">
        <v>1306</v>
      </c>
      <c r="G86" s="229">
        <v>21000</v>
      </c>
      <c r="H86" s="229" t="s">
        <v>1306</v>
      </c>
    </row>
    <row r="87" spans="1:8" s="285" customFormat="1" ht="22.5">
      <c r="A87" s="228" t="s">
        <v>1709</v>
      </c>
      <c r="B87" s="229" t="s">
        <v>1306</v>
      </c>
      <c r="C87" s="229" t="s">
        <v>1306</v>
      </c>
      <c r="D87" s="229" t="s">
        <v>1306</v>
      </c>
      <c r="E87" s="229" t="s">
        <v>1306</v>
      </c>
      <c r="F87" s="229" t="s">
        <v>1306</v>
      </c>
      <c r="G87" s="229">
        <v>4000</v>
      </c>
      <c r="H87" s="229" t="s">
        <v>1306</v>
      </c>
    </row>
    <row r="88" spans="1:8" s="285" customFormat="1" ht="22.5">
      <c r="A88" s="228" t="s">
        <v>1710</v>
      </c>
      <c r="B88" s="229">
        <v>30000</v>
      </c>
      <c r="C88" s="229">
        <v>90000</v>
      </c>
      <c r="D88" s="229">
        <v>30000</v>
      </c>
      <c r="E88" s="229" t="s">
        <v>1306</v>
      </c>
      <c r="F88" s="229" t="s">
        <v>1306</v>
      </c>
      <c r="G88" s="229">
        <v>138600</v>
      </c>
      <c r="H88" s="229" t="s">
        <v>1306</v>
      </c>
    </row>
    <row r="89" spans="1:8" s="285" customFormat="1" ht="11.25">
      <c r="A89" s="228" t="s">
        <v>1711</v>
      </c>
      <c r="B89" s="229" t="s">
        <v>1306</v>
      </c>
      <c r="C89" s="229" t="s">
        <v>1306</v>
      </c>
      <c r="D89" s="229" t="s">
        <v>1306</v>
      </c>
      <c r="E89" s="229" t="s">
        <v>1306</v>
      </c>
      <c r="F89" s="229" t="s">
        <v>1306</v>
      </c>
      <c r="G89" s="229">
        <v>1284000</v>
      </c>
      <c r="H89" s="229" t="s">
        <v>1306</v>
      </c>
    </row>
    <row r="90" spans="1:8" s="285" customFormat="1" ht="11.25">
      <c r="A90" s="228" t="s">
        <v>1738</v>
      </c>
      <c r="B90" s="229" t="s">
        <v>1306</v>
      </c>
      <c r="C90" s="229" t="s">
        <v>1306</v>
      </c>
      <c r="D90" s="229">
        <v>138000</v>
      </c>
      <c r="E90" s="229" t="s">
        <v>1306</v>
      </c>
      <c r="F90" s="229" t="s">
        <v>1306</v>
      </c>
      <c r="G90" s="229" t="s">
        <v>1306</v>
      </c>
      <c r="H90" s="229" t="s">
        <v>1306</v>
      </c>
    </row>
    <row r="91" spans="1:8" s="285" customFormat="1" ht="11.25">
      <c r="A91" s="245" t="s">
        <v>1739</v>
      </c>
      <c r="B91" s="354" t="s">
        <v>1306</v>
      </c>
      <c r="C91" s="354">
        <v>635000</v>
      </c>
      <c r="D91" s="354" t="s">
        <v>1306</v>
      </c>
      <c r="E91" s="354" t="s">
        <v>1306</v>
      </c>
      <c r="F91" s="354" t="s">
        <v>1306</v>
      </c>
      <c r="G91" s="354">
        <v>6878040</v>
      </c>
      <c r="H91" s="354" t="s">
        <v>1306</v>
      </c>
    </row>
    <row r="92" spans="1:8" s="285" customFormat="1" ht="11.25">
      <c r="A92" s="245" t="s">
        <v>1740</v>
      </c>
      <c r="B92" s="354" t="s">
        <v>1306</v>
      </c>
      <c r="C92" s="354">
        <v>635000</v>
      </c>
      <c r="D92" s="354" t="s">
        <v>1306</v>
      </c>
      <c r="E92" s="354" t="s">
        <v>1306</v>
      </c>
      <c r="F92" s="354" t="s">
        <v>1306</v>
      </c>
      <c r="G92" s="354">
        <v>6878040</v>
      </c>
      <c r="H92" s="354" t="s">
        <v>1306</v>
      </c>
    </row>
    <row r="93" spans="1:8" s="285" customFormat="1" ht="11.25">
      <c r="A93" s="228" t="s">
        <v>1741</v>
      </c>
      <c r="B93" s="229" t="s">
        <v>1306</v>
      </c>
      <c r="C93" s="229">
        <v>635000</v>
      </c>
      <c r="D93" s="229" t="s">
        <v>1306</v>
      </c>
      <c r="E93" s="229" t="s">
        <v>1306</v>
      </c>
      <c r="F93" s="229" t="s">
        <v>1306</v>
      </c>
      <c r="G93" s="229">
        <v>6878040</v>
      </c>
      <c r="H93" s="229" t="s">
        <v>1306</v>
      </c>
    </row>
    <row r="94" spans="1:8" s="285" customFormat="1" ht="22.5">
      <c r="A94" s="227" t="s">
        <v>1742</v>
      </c>
      <c r="B94" s="353">
        <v>10800</v>
      </c>
      <c r="C94" s="353" t="s">
        <v>1306</v>
      </c>
      <c r="D94" s="353">
        <v>1000</v>
      </c>
      <c r="E94" s="353" t="s">
        <v>1306</v>
      </c>
      <c r="F94" s="353" t="s">
        <v>1306</v>
      </c>
      <c r="G94" s="353">
        <v>754812</v>
      </c>
      <c r="H94" s="353" t="s">
        <v>1306</v>
      </c>
    </row>
    <row r="95" spans="1:8" s="285" customFormat="1" ht="11.25">
      <c r="A95" s="245" t="s">
        <v>1733</v>
      </c>
      <c r="B95" s="354" t="s">
        <v>1306</v>
      </c>
      <c r="C95" s="354" t="s">
        <v>1306</v>
      </c>
      <c r="D95" s="354" t="s">
        <v>1306</v>
      </c>
      <c r="E95" s="354" t="s">
        <v>1306</v>
      </c>
      <c r="F95" s="354" t="s">
        <v>1306</v>
      </c>
      <c r="G95" s="354">
        <v>175000</v>
      </c>
      <c r="H95" s="354" t="s">
        <v>1306</v>
      </c>
    </row>
    <row r="96" spans="1:8" s="285" customFormat="1" ht="11.25">
      <c r="A96" s="245" t="s">
        <v>1743</v>
      </c>
      <c r="B96" s="354" t="s">
        <v>1306</v>
      </c>
      <c r="C96" s="354" t="s">
        <v>1306</v>
      </c>
      <c r="D96" s="354" t="s">
        <v>1306</v>
      </c>
      <c r="E96" s="354" t="s">
        <v>1306</v>
      </c>
      <c r="F96" s="354" t="s">
        <v>1306</v>
      </c>
      <c r="G96" s="354">
        <v>175000</v>
      </c>
      <c r="H96" s="354" t="s">
        <v>1306</v>
      </c>
    </row>
    <row r="97" spans="1:8" s="285" customFormat="1" ht="22.5">
      <c r="A97" s="245" t="s">
        <v>1744</v>
      </c>
      <c r="B97" s="354" t="s">
        <v>1306</v>
      </c>
      <c r="C97" s="354" t="s">
        <v>1306</v>
      </c>
      <c r="D97" s="354" t="s">
        <v>1306</v>
      </c>
      <c r="E97" s="354" t="s">
        <v>1306</v>
      </c>
      <c r="F97" s="354" t="s">
        <v>1306</v>
      </c>
      <c r="G97" s="354">
        <v>175000</v>
      </c>
      <c r="H97" s="354" t="s">
        <v>1306</v>
      </c>
    </row>
    <row r="98" spans="1:8" s="285" customFormat="1" ht="11.25">
      <c r="A98" s="228" t="s">
        <v>1745</v>
      </c>
      <c r="B98" s="229" t="s">
        <v>1306</v>
      </c>
      <c r="C98" s="229" t="s">
        <v>1306</v>
      </c>
      <c r="D98" s="229" t="s">
        <v>1306</v>
      </c>
      <c r="E98" s="229" t="s">
        <v>1306</v>
      </c>
      <c r="F98" s="229" t="s">
        <v>1306</v>
      </c>
      <c r="G98" s="229">
        <v>175000</v>
      </c>
      <c r="H98" s="229" t="s">
        <v>1306</v>
      </c>
    </row>
    <row r="99" spans="1:8" s="285" customFormat="1" ht="11.25">
      <c r="A99" s="245" t="s">
        <v>1746</v>
      </c>
      <c r="B99" s="354">
        <v>10800</v>
      </c>
      <c r="C99" s="354" t="s">
        <v>1306</v>
      </c>
      <c r="D99" s="354">
        <v>1000</v>
      </c>
      <c r="E99" s="354" t="s">
        <v>1306</v>
      </c>
      <c r="F99" s="354" t="s">
        <v>1306</v>
      </c>
      <c r="G99" s="354">
        <v>579812</v>
      </c>
      <c r="H99" s="354" t="s">
        <v>1306</v>
      </c>
    </row>
    <row r="100" spans="1:8" s="285" customFormat="1" ht="11.25">
      <c r="A100" s="245" t="s">
        <v>1715</v>
      </c>
      <c r="B100" s="354">
        <v>10800</v>
      </c>
      <c r="C100" s="354" t="s">
        <v>1306</v>
      </c>
      <c r="D100" s="354">
        <v>1000</v>
      </c>
      <c r="E100" s="354" t="s">
        <v>1306</v>
      </c>
      <c r="F100" s="354" t="s">
        <v>1306</v>
      </c>
      <c r="G100" s="354">
        <v>461400</v>
      </c>
      <c r="H100" s="354" t="s">
        <v>1306</v>
      </c>
    </row>
    <row r="101" spans="1:8" s="285" customFormat="1" ht="11.25">
      <c r="A101" s="245" t="s">
        <v>1716</v>
      </c>
      <c r="B101" s="354">
        <v>10800</v>
      </c>
      <c r="C101" s="354" t="s">
        <v>1306</v>
      </c>
      <c r="D101" s="354">
        <v>1000</v>
      </c>
      <c r="E101" s="354" t="s">
        <v>1306</v>
      </c>
      <c r="F101" s="354" t="s">
        <v>1306</v>
      </c>
      <c r="G101" s="354">
        <v>461400</v>
      </c>
      <c r="H101" s="354" t="s">
        <v>1306</v>
      </c>
    </row>
    <row r="102" spans="1:8" s="285" customFormat="1" ht="22.5">
      <c r="A102" s="228" t="s">
        <v>1708</v>
      </c>
      <c r="B102" s="229" t="s">
        <v>1306</v>
      </c>
      <c r="C102" s="229" t="s">
        <v>1306</v>
      </c>
      <c r="D102" s="229" t="s">
        <v>1306</v>
      </c>
      <c r="E102" s="229" t="s">
        <v>1306</v>
      </c>
      <c r="F102" s="229" t="s">
        <v>1306</v>
      </c>
      <c r="G102" s="229">
        <v>179400</v>
      </c>
      <c r="H102" s="229" t="s">
        <v>1306</v>
      </c>
    </row>
    <row r="103" spans="1:8" s="285" customFormat="1" ht="22.5">
      <c r="A103" s="228" t="s">
        <v>1709</v>
      </c>
      <c r="B103" s="229" t="s">
        <v>1306</v>
      </c>
      <c r="C103" s="229" t="s">
        <v>1306</v>
      </c>
      <c r="D103" s="229" t="s">
        <v>1306</v>
      </c>
      <c r="E103" s="229" t="s">
        <v>1306</v>
      </c>
      <c r="F103" s="229" t="s">
        <v>1306</v>
      </c>
      <c r="G103" s="229">
        <v>94800</v>
      </c>
      <c r="H103" s="229" t="s">
        <v>1306</v>
      </c>
    </row>
    <row r="104" spans="1:8" s="285" customFormat="1" ht="22.5">
      <c r="A104" s="228" t="s">
        <v>1710</v>
      </c>
      <c r="B104" s="229">
        <v>10800</v>
      </c>
      <c r="C104" s="229" t="s">
        <v>1306</v>
      </c>
      <c r="D104" s="229">
        <v>1000</v>
      </c>
      <c r="E104" s="229" t="s">
        <v>1306</v>
      </c>
      <c r="F104" s="229" t="s">
        <v>1306</v>
      </c>
      <c r="G104" s="229">
        <v>127200</v>
      </c>
      <c r="H104" s="229" t="s">
        <v>1306</v>
      </c>
    </row>
    <row r="105" spans="1:8" s="285" customFormat="1" ht="11.25">
      <c r="A105" s="228" t="s">
        <v>1711</v>
      </c>
      <c r="B105" s="229" t="s">
        <v>1306</v>
      </c>
      <c r="C105" s="229" t="s">
        <v>1306</v>
      </c>
      <c r="D105" s="229" t="s">
        <v>1306</v>
      </c>
      <c r="E105" s="229" t="s">
        <v>1306</v>
      </c>
      <c r="F105" s="229" t="s">
        <v>1306</v>
      </c>
      <c r="G105" s="229">
        <v>60000</v>
      </c>
      <c r="H105" s="229" t="s">
        <v>1306</v>
      </c>
    </row>
    <row r="106" spans="1:8" s="285" customFormat="1" ht="22.5">
      <c r="A106" s="245" t="s">
        <v>1747</v>
      </c>
      <c r="B106" s="354" t="s">
        <v>1306</v>
      </c>
      <c r="C106" s="354" t="s">
        <v>1306</v>
      </c>
      <c r="D106" s="354" t="s">
        <v>1306</v>
      </c>
      <c r="E106" s="354" t="s">
        <v>1306</v>
      </c>
      <c r="F106" s="354" t="s">
        <v>1306</v>
      </c>
      <c r="G106" s="354">
        <v>50000</v>
      </c>
      <c r="H106" s="354" t="s">
        <v>1306</v>
      </c>
    </row>
    <row r="107" spans="1:8" s="285" customFormat="1" ht="11.25">
      <c r="A107" s="245" t="s">
        <v>1748</v>
      </c>
      <c r="B107" s="354" t="s">
        <v>1306</v>
      </c>
      <c r="C107" s="354" t="s">
        <v>1306</v>
      </c>
      <c r="D107" s="354" t="s">
        <v>1306</v>
      </c>
      <c r="E107" s="354" t="s">
        <v>1306</v>
      </c>
      <c r="F107" s="354" t="s">
        <v>1306</v>
      </c>
      <c r="G107" s="354">
        <v>50000</v>
      </c>
      <c r="H107" s="354" t="s">
        <v>1306</v>
      </c>
    </row>
    <row r="108" spans="1:8" s="285" customFormat="1" ht="22.5">
      <c r="A108" s="228" t="s">
        <v>1749</v>
      </c>
      <c r="B108" s="229" t="s">
        <v>1306</v>
      </c>
      <c r="C108" s="229" t="s">
        <v>1306</v>
      </c>
      <c r="D108" s="229" t="s">
        <v>1306</v>
      </c>
      <c r="E108" s="229" t="s">
        <v>1306</v>
      </c>
      <c r="F108" s="229" t="s">
        <v>1306</v>
      </c>
      <c r="G108" s="229">
        <v>50000</v>
      </c>
      <c r="H108" s="229" t="s">
        <v>1306</v>
      </c>
    </row>
    <row r="109" spans="1:8" s="285" customFormat="1" ht="11.25">
      <c r="A109" s="245" t="s">
        <v>1750</v>
      </c>
      <c r="B109" s="354" t="s">
        <v>1306</v>
      </c>
      <c r="C109" s="354" t="s">
        <v>1306</v>
      </c>
      <c r="D109" s="354" t="s">
        <v>1306</v>
      </c>
      <c r="E109" s="354" t="s">
        <v>1306</v>
      </c>
      <c r="F109" s="354" t="s">
        <v>1306</v>
      </c>
      <c r="G109" s="354">
        <v>68412</v>
      </c>
      <c r="H109" s="354" t="s">
        <v>1306</v>
      </c>
    </row>
    <row r="110" spans="1:8" s="285" customFormat="1" ht="11.25">
      <c r="A110" s="245" t="s">
        <v>1748</v>
      </c>
      <c r="B110" s="354" t="s">
        <v>1306</v>
      </c>
      <c r="C110" s="354" t="s">
        <v>1306</v>
      </c>
      <c r="D110" s="354" t="s">
        <v>1306</v>
      </c>
      <c r="E110" s="354" t="s">
        <v>1306</v>
      </c>
      <c r="F110" s="354" t="s">
        <v>1306</v>
      </c>
      <c r="G110" s="354">
        <v>68412</v>
      </c>
      <c r="H110" s="354" t="s">
        <v>1306</v>
      </c>
    </row>
    <row r="111" spans="1:8" s="285" customFormat="1" ht="11.25">
      <c r="A111" s="228" t="s">
        <v>1751</v>
      </c>
      <c r="B111" s="229" t="s">
        <v>1306</v>
      </c>
      <c r="C111" s="229" t="s">
        <v>1306</v>
      </c>
      <c r="D111" s="229" t="s">
        <v>1306</v>
      </c>
      <c r="E111" s="229" t="s">
        <v>1306</v>
      </c>
      <c r="F111" s="229" t="s">
        <v>1306</v>
      </c>
      <c r="G111" s="229">
        <v>50000</v>
      </c>
      <c r="H111" s="229" t="s">
        <v>1306</v>
      </c>
    </row>
    <row r="112" spans="1:8" s="285" customFormat="1" ht="22.5">
      <c r="A112" s="228" t="s">
        <v>1752</v>
      </c>
      <c r="B112" s="229" t="s">
        <v>1306</v>
      </c>
      <c r="C112" s="229" t="s">
        <v>1306</v>
      </c>
      <c r="D112" s="229" t="s">
        <v>1306</v>
      </c>
      <c r="E112" s="229" t="s">
        <v>1306</v>
      </c>
      <c r="F112" s="229" t="s">
        <v>1306</v>
      </c>
      <c r="G112" s="229">
        <v>18412</v>
      </c>
      <c r="H112" s="229" t="s">
        <v>1306</v>
      </c>
    </row>
    <row r="113" spans="1:8" s="285" customFormat="1" ht="22.5">
      <c r="A113" s="227" t="s">
        <v>1005</v>
      </c>
      <c r="B113" s="353">
        <v>14400</v>
      </c>
      <c r="C113" s="353" t="s">
        <v>1306</v>
      </c>
      <c r="D113" s="353">
        <v>132000</v>
      </c>
      <c r="E113" s="353" t="s">
        <v>1306</v>
      </c>
      <c r="F113" s="353" t="s">
        <v>1306</v>
      </c>
      <c r="G113" s="353">
        <v>1658100</v>
      </c>
      <c r="H113" s="353" t="s">
        <v>1306</v>
      </c>
    </row>
    <row r="114" spans="1:8" s="285" customFormat="1" ht="11.25">
      <c r="A114" s="245" t="s">
        <v>1746</v>
      </c>
      <c r="B114" s="354">
        <v>14400</v>
      </c>
      <c r="C114" s="354" t="s">
        <v>1306</v>
      </c>
      <c r="D114" s="354">
        <v>132000</v>
      </c>
      <c r="E114" s="354" t="s">
        <v>1306</v>
      </c>
      <c r="F114" s="354" t="s">
        <v>1306</v>
      </c>
      <c r="G114" s="354">
        <v>1658100</v>
      </c>
      <c r="H114" s="354" t="s">
        <v>1306</v>
      </c>
    </row>
    <row r="115" spans="1:8" s="285" customFormat="1" ht="11.25">
      <c r="A115" s="245" t="s">
        <v>1715</v>
      </c>
      <c r="B115" s="354" t="s">
        <v>1306</v>
      </c>
      <c r="C115" s="354" t="s">
        <v>1306</v>
      </c>
      <c r="D115" s="354">
        <v>12000</v>
      </c>
      <c r="E115" s="354" t="s">
        <v>1306</v>
      </c>
      <c r="F115" s="354" t="s">
        <v>1306</v>
      </c>
      <c r="G115" s="354">
        <v>36000</v>
      </c>
      <c r="H115" s="354" t="s">
        <v>1306</v>
      </c>
    </row>
    <row r="116" spans="1:8" s="285" customFormat="1" ht="11.25">
      <c r="A116" s="245" t="s">
        <v>1716</v>
      </c>
      <c r="B116" s="354" t="s">
        <v>1306</v>
      </c>
      <c r="C116" s="354" t="s">
        <v>1306</v>
      </c>
      <c r="D116" s="354">
        <v>12000</v>
      </c>
      <c r="E116" s="354" t="s">
        <v>1306</v>
      </c>
      <c r="F116" s="354" t="s">
        <v>1306</v>
      </c>
      <c r="G116" s="354">
        <v>36000</v>
      </c>
      <c r="H116" s="354" t="s">
        <v>1306</v>
      </c>
    </row>
    <row r="117" spans="1:8" s="285" customFormat="1" ht="11.25">
      <c r="A117" s="228" t="s">
        <v>1738</v>
      </c>
      <c r="B117" s="229" t="s">
        <v>1306</v>
      </c>
      <c r="C117" s="229" t="s">
        <v>1306</v>
      </c>
      <c r="D117" s="229">
        <v>12000</v>
      </c>
      <c r="E117" s="229" t="s">
        <v>1306</v>
      </c>
      <c r="F117" s="229" t="s">
        <v>1306</v>
      </c>
      <c r="G117" s="229">
        <v>36000</v>
      </c>
      <c r="H117" s="229" t="s">
        <v>1306</v>
      </c>
    </row>
    <row r="118" spans="1:8" s="285" customFormat="1" ht="22.5">
      <c r="A118" s="245" t="s">
        <v>1747</v>
      </c>
      <c r="B118" s="354">
        <v>14400</v>
      </c>
      <c r="C118" s="354" t="s">
        <v>1306</v>
      </c>
      <c r="D118" s="354">
        <v>120000</v>
      </c>
      <c r="E118" s="354" t="s">
        <v>1306</v>
      </c>
      <c r="F118" s="354" t="s">
        <v>1306</v>
      </c>
      <c r="G118" s="354">
        <v>1622100</v>
      </c>
      <c r="H118" s="354" t="s">
        <v>1306</v>
      </c>
    </row>
    <row r="119" spans="1:8" s="285" customFormat="1" ht="11.25">
      <c r="A119" s="245" t="s">
        <v>1748</v>
      </c>
      <c r="B119" s="354">
        <v>14400</v>
      </c>
      <c r="C119" s="354" t="s">
        <v>1306</v>
      </c>
      <c r="D119" s="354">
        <v>120000</v>
      </c>
      <c r="E119" s="354" t="s">
        <v>1306</v>
      </c>
      <c r="F119" s="354" t="s">
        <v>1306</v>
      </c>
      <c r="G119" s="354">
        <v>1622100</v>
      </c>
      <c r="H119" s="354" t="s">
        <v>1306</v>
      </c>
    </row>
    <row r="120" spans="1:8" s="285" customFormat="1" ht="22.5">
      <c r="A120" s="228" t="s">
        <v>1753</v>
      </c>
      <c r="B120" s="229" t="s">
        <v>1306</v>
      </c>
      <c r="C120" s="229" t="s">
        <v>1306</v>
      </c>
      <c r="D120" s="229" t="s">
        <v>1306</v>
      </c>
      <c r="E120" s="229" t="s">
        <v>1306</v>
      </c>
      <c r="F120" s="229" t="s">
        <v>1306</v>
      </c>
      <c r="G120" s="229">
        <v>290000</v>
      </c>
      <c r="H120" s="229" t="s">
        <v>1306</v>
      </c>
    </row>
    <row r="121" spans="1:8" s="285" customFormat="1" ht="11.25">
      <c r="A121" s="228" t="s">
        <v>1754</v>
      </c>
      <c r="B121" s="229" t="s">
        <v>1306</v>
      </c>
      <c r="C121" s="229" t="s">
        <v>1306</v>
      </c>
      <c r="D121" s="229" t="s">
        <v>1306</v>
      </c>
      <c r="E121" s="229" t="s">
        <v>1306</v>
      </c>
      <c r="F121" s="229" t="s">
        <v>1306</v>
      </c>
      <c r="G121" s="229">
        <v>170000</v>
      </c>
      <c r="H121" s="229" t="s">
        <v>1306</v>
      </c>
    </row>
    <row r="122" spans="1:8" s="285" customFormat="1" ht="22.5">
      <c r="A122" s="228" t="s">
        <v>1755</v>
      </c>
      <c r="B122" s="229" t="s">
        <v>1306</v>
      </c>
      <c r="C122" s="229" t="s">
        <v>1306</v>
      </c>
      <c r="D122" s="229">
        <v>50000</v>
      </c>
      <c r="E122" s="229" t="s">
        <v>1306</v>
      </c>
      <c r="F122" s="229" t="s">
        <v>1306</v>
      </c>
      <c r="G122" s="229">
        <v>220000</v>
      </c>
      <c r="H122" s="229" t="s">
        <v>1306</v>
      </c>
    </row>
    <row r="123" spans="1:8" s="285" customFormat="1" ht="11.25">
      <c r="A123" s="228" t="s">
        <v>1756</v>
      </c>
      <c r="B123" s="229">
        <v>14400</v>
      </c>
      <c r="C123" s="229" t="s">
        <v>1306</v>
      </c>
      <c r="D123" s="229">
        <v>50000</v>
      </c>
      <c r="E123" s="229" t="s">
        <v>1306</v>
      </c>
      <c r="F123" s="229" t="s">
        <v>1306</v>
      </c>
      <c r="G123" s="229">
        <v>620000</v>
      </c>
      <c r="H123" s="229" t="s">
        <v>1306</v>
      </c>
    </row>
    <row r="124" spans="1:8" s="285" customFormat="1" ht="22.5">
      <c r="A124" s="228" t="s">
        <v>1757</v>
      </c>
      <c r="B124" s="229" t="s">
        <v>1306</v>
      </c>
      <c r="C124" s="229" t="s">
        <v>1306</v>
      </c>
      <c r="D124" s="229">
        <v>20000</v>
      </c>
      <c r="E124" s="229" t="s">
        <v>1306</v>
      </c>
      <c r="F124" s="229" t="s">
        <v>1306</v>
      </c>
      <c r="G124" s="229">
        <v>50000</v>
      </c>
      <c r="H124" s="229" t="s">
        <v>1306</v>
      </c>
    </row>
    <row r="125" spans="1:8" s="285" customFormat="1" ht="22.5">
      <c r="A125" s="228" t="s">
        <v>1758</v>
      </c>
      <c r="B125" s="229" t="s">
        <v>1306</v>
      </c>
      <c r="C125" s="229" t="s">
        <v>1306</v>
      </c>
      <c r="D125" s="229" t="s">
        <v>1306</v>
      </c>
      <c r="E125" s="229" t="s">
        <v>1306</v>
      </c>
      <c r="F125" s="229" t="s">
        <v>1306</v>
      </c>
      <c r="G125" s="229">
        <v>272100</v>
      </c>
      <c r="H125" s="229" t="s">
        <v>1306</v>
      </c>
    </row>
    <row r="126" spans="1:8" s="285" customFormat="1" ht="11.25">
      <c r="A126" s="227" t="s">
        <v>1010</v>
      </c>
      <c r="B126" s="353">
        <v>15200</v>
      </c>
      <c r="C126" s="353" t="s">
        <v>1306</v>
      </c>
      <c r="D126" s="353">
        <v>137600</v>
      </c>
      <c r="E126" s="353">
        <v>5000</v>
      </c>
      <c r="F126" s="353" t="s">
        <v>1306</v>
      </c>
      <c r="G126" s="353">
        <v>835000</v>
      </c>
      <c r="H126" s="353" t="s">
        <v>1306</v>
      </c>
    </row>
    <row r="127" spans="1:8" s="285" customFormat="1" ht="11.25">
      <c r="A127" s="245" t="s">
        <v>1759</v>
      </c>
      <c r="B127" s="354">
        <v>15200</v>
      </c>
      <c r="C127" s="354" t="s">
        <v>1306</v>
      </c>
      <c r="D127" s="354">
        <v>137600</v>
      </c>
      <c r="E127" s="354">
        <v>5000</v>
      </c>
      <c r="F127" s="354" t="s">
        <v>1306</v>
      </c>
      <c r="G127" s="354">
        <v>835000</v>
      </c>
      <c r="H127" s="354" t="s">
        <v>1306</v>
      </c>
    </row>
    <row r="128" spans="1:8" s="285" customFormat="1" ht="11.25">
      <c r="A128" s="245" t="s">
        <v>1715</v>
      </c>
      <c r="B128" s="354">
        <v>7200</v>
      </c>
      <c r="C128" s="354" t="s">
        <v>1306</v>
      </c>
      <c r="D128" s="354">
        <v>52600</v>
      </c>
      <c r="E128" s="354" t="s">
        <v>1306</v>
      </c>
      <c r="F128" s="354" t="s">
        <v>1306</v>
      </c>
      <c r="G128" s="354">
        <v>207000</v>
      </c>
      <c r="H128" s="354" t="s">
        <v>1306</v>
      </c>
    </row>
    <row r="129" spans="1:8" s="285" customFormat="1" ht="11.25">
      <c r="A129" s="245" t="s">
        <v>1716</v>
      </c>
      <c r="B129" s="354">
        <v>7200</v>
      </c>
      <c r="C129" s="354" t="s">
        <v>1306</v>
      </c>
      <c r="D129" s="354">
        <v>52600</v>
      </c>
      <c r="E129" s="354" t="s">
        <v>1306</v>
      </c>
      <c r="F129" s="354" t="s">
        <v>1306</v>
      </c>
      <c r="G129" s="354">
        <v>207000</v>
      </c>
      <c r="H129" s="354" t="s">
        <v>1306</v>
      </c>
    </row>
    <row r="130" spans="1:8" s="285" customFormat="1" ht="22.5">
      <c r="A130" s="228" t="s">
        <v>1708</v>
      </c>
      <c r="B130" s="229" t="s">
        <v>1306</v>
      </c>
      <c r="C130" s="229" t="s">
        <v>1306</v>
      </c>
      <c r="D130" s="229">
        <v>51600</v>
      </c>
      <c r="E130" s="229" t="s">
        <v>1306</v>
      </c>
      <c r="F130" s="229" t="s">
        <v>1306</v>
      </c>
      <c r="G130" s="229">
        <v>120600</v>
      </c>
      <c r="H130" s="229" t="s">
        <v>1306</v>
      </c>
    </row>
    <row r="131" spans="1:8" s="285" customFormat="1" ht="22.5">
      <c r="A131" s="228" t="s">
        <v>1709</v>
      </c>
      <c r="B131" s="229" t="s">
        <v>1306</v>
      </c>
      <c r="C131" s="229" t="s">
        <v>1306</v>
      </c>
      <c r="D131" s="229" t="s">
        <v>1306</v>
      </c>
      <c r="E131" s="229" t="s">
        <v>1306</v>
      </c>
      <c r="F131" s="229" t="s">
        <v>1306</v>
      </c>
      <c r="G131" s="229">
        <v>15000</v>
      </c>
      <c r="H131" s="229" t="s">
        <v>1306</v>
      </c>
    </row>
    <row r="132" spans="1:8" s="285" customFormat="1" ht="22.5">
      <c r="A132" s="228" t="s">
        <v>1710</v>
      </c>
      <c r="B132" s="229">
        <v>7200</v>
      </c>
      <c r="C132" s="229" t="s">
        <v>1306</v>
      </c>
      <c r="D132" s="229">
        <v>1000</v>
      </c>
      <c r="E132" s="229" t="s">
        <v>1306</v>
      </c>
      <c r="F132" s="229" t="s">
        <v>1306</v>
      </c>
      <c r="G132" s="229">
        <v>59400</v>
      </c>
      <c r="H132" s="229" t="s">
        <v>1306</v>
      </c>
    </row>
    <row r="133" spans="1:8" s="285" customFormat="1" ht="11.25">
      <c r="A133" s="228" t="s">
        <v>1711</v>
      </c>
      <c r="B133" s="229" t="s">
        <v>1306</v>
      </c>
      <c r="C133" s="229" t="s">
        <v>1306</v>
      </c>
      <c r="D133" s="229" t="s">
        <v>1306</v>
      </c>
      <c r="E133" s="229" t="s">
        <v>1306</v>
      </c>
      <c r="F133" s="229" t="s">
        <v>1306</v>
      </c>
      <c r="G133" s="229">
        <v>12000</v>
      </c>
      <c r="H133" s="229" t="s">
        <v>1306</v>
      </c>
    </row>
    <row r="134" spans="1:8" s="285" customFormat="1" ht="11.25">
      <c r="A134" s="245" t="s">
        <v>1760</v>
      </c>
      <c r="B134" s="354">
        <v>8000</v>
      </c>
      <c r="C134" s="354" t="s">
        <v>1306</v>
      </c>
      <c r="D134" s="354">
        <v>85000</v>
      </c>
      <c r="E134" s="354">
        <v>5000</v>
      </c>
      <c r="F134" s="354" t="s">
        <v>1306</v>
      </c>
      <c r="G134" s="354">
        <v>628000</v>
      </c>
      <c r="H134" s="354" t="s">
        <v>1306</v>
      </c>
    </row>
    <row r="135" spans="1:8" s="285" customFormat="1" ht="22.5">
      <c r="A135" s="245" t="s">
        <v>1761</v>
      </c>
      <c r="B135" s="354">
        <v>8000</v>
      </c>
      <c r="C135" s="354" t="s">
        <v>1306</v>
      </c>
      <c r="D135" s="354">
        <v>85000</v>
      </c>
      <c r="E135" s="354">
        <v>5000</v>
      </c>
      <c r="F135" s="354" t="s">
        <v>1306</v>
      </c>
      <c r="G135" s="354">
        <v>628000</v>
      </c>
      <c r="H135" s="354" t="s">
        <v>1306</v>
      </c>
    </row>
    <row r="136" spans="1:8" s="285" customFormat="1" ht="22.5">
      <c r="A136" s="228" t="s">
        <v>1762</v>
      </c>
      <c r="B136" s="229" t="s">
        <v>1306</v>
      </c>
      <c r="C136" s="229" t="s">
        <v>1306</v>
      </c>
      <c r="D136" s="229">
        <v>40000</v>
      </c>
      <c r="E136" s="229">
        <v>5000</v>
      </c>
      <c r="F136" s="229" t="s">
        <v>1306</v>
      </c>
      <c r="G136" s="229">
        <v>103000</v>
      </c>
      <c r="H136" s="229" t="s">
        <v>1306</v>
      </c>
    </row>
    <row r="137" spans="1:8" s="285" customFormat="1" ht="22.5">
      <c r="A137" s="228" t="s">
        <v>1763</v>
      </c>
      <c r="B137" s="229">
        <v>5000</v>
      </c>
      <c r="C137" s="229" t="s">
        <v>1306</v>
      </c>
      <c r="D137" s="229">
        <v>35000</v>
      </c>
      <c r="E137" s="229" t="s">
        <v>1306</v>
      </c>
      <c r="F137" s="229" t="s">
        <v>1306</v>
      </c>
      <c r="G137" s="229">
        <v>495000</v>
      </c>
      <c r="H137" s="229" t="s">
        <v>1306</v>
      </c>
    </row>
    <row r="138" spans="1:8" s="285" customFormat="1" ht="22.5">
      <c r="A138" s="228" t="s">
        <v>1764</v>
      </c>
      <c r="B138" s="229">
        <v>3000</v>
      </c>
      <c r="C138" s="229" t="s">
        <v>1306</v>
      </c>
      <c r="D138" s="229">
        <v>10000</v>
      </c>
      <c r="E138" s="229" t="s">
        <v>1306</v>
      </c>
      <c r="F138" s="229" t="s">
        <v>1306</v>
      </c>
      <c r="G138" s="229">
        <v>30000</v>
      </c>
      <c r="H138" s="229" t="s">
        <v>1306</v>
      </c>
    </row>
    <row r="139" spans="1:8" s="285" customFormat="1" ht="11.25">
      <c r="A139" s="227" t="s">
        <v>193</v>
      </c>
      <c r="B139" s="353">
        <v>162539</v>
      </c>
      <c r="C139" s="353">
        <v>162000</v>
      </c>
      <c r="D139" s="353">
        <v>749516</v>
      </c>
      <c r="E139" s="353" t="s">
        <v>1306</v>
      </c>
      <c r="F139" s="353" t="s">
        <v>1306</v>
      </c>
      <c r="G139" s="353">
        <v>17650771</v>
      </c>
      <c r="H139" s="353">
        <v>23238000</v>
      </c>
    </row>
    <row r="140" spans="1:8" s="285" customFormat="1" ht="11.25">
      <c r="A140" s="245" t="s">
        <v>1759</v>
      </c>
      <c r="B140" s="354">
        <v>162539</v>
      </c>
      <c r="C140" s="354">
        <v>162000</v>
      </c>
      <c r="D140" s="354">
        <v>749516</v>
      </c>
      <c r="E140" s="354" t="s">
        <v>1306</v>
      </c>
      <c r="F140" s="354" t="s">
        <v>1306</v>
      </c>
      <c r="G140" s="354">
        <v>17650771</v>
      </c>
      <c r="H140" s="354">
        <v>23238000</v>
      </c>
    </row>
    <row r="141" spans="1:8" s="285" customFormat="1" ht="11.25">
      <c r="A141" s="245" t="s">
        <v>1765</v>
      </c>
      <c r="B141" s="354">
        <v>156539</v>
      </c>
      <c r="C141" s="354">
        <v>162000</v>
      </c>
      <c r="D141" s="354">
        <v>677396</v>
      </c>
      <c r="E141" s="354" t="s">
        <v>1306</v>
      </c>
      <c r="F141" s="354" t="s">
        <v>1306</v>
      </c>
      <c r="G141" s="354">
        <v>15377353</v>
      </c>
      <c r="H141" s="354">
        <v>23238000</v>
      </c>
    </row>
    <row r="142" spans="1:8" s="285" customFormat="1" ht="22.5">
      <c r="A142" s="245" t="s">
        <v>1766</v>
      </c>
      <c r="B142" s="354">
        <v>156539</v>
      </c>
      <c r="C142" s="354">
        <v>162000</v>
      </c>
      <c r="D142" s="354">
        <v>677396</v>
      </c>
      <c r="E142" s="354" t="s">
        <v>1306</v>
      </c>
      <c r="F142" s="354" t="s">
        <v>1306</v>
      </c>
      <c r="G142" s="354">
        <v>15377353</v>
      </c>
      <c r="H142" s="354">
        <v>23238000</v>
      </c>
    </row>
    <row r="143" spans="1:8" s="285" customFormat="1" ht="33.75">
      <c r="A143" s="228" t="s">
        <v>1767</v>
      </c>
      <c r="B143" s="229">
        <v>15800</v>
      </c>
      <c r="C143" s="229">
        <v>18000</v>
      </c>
      <c r="D143" s="229">
        <v>32000</v>
      </c>
      <c r="E143" s="229" t="s">
        <v>1306</v>
      </c>
      <c r="F143" s="229" t="s">
        <v>1306</v>
      </c>
      <c r="G143" s="229">
        <v>495300</v>
      </c>
      <c r="H143" s="229" t="s">
        <v>1306</v>
      </c>
    </row>
    <row r="144" spans="1:8" s="285" customFormat="1" ht="22.5">
      <c r="A144" s="228" t="s">
        <v>1768</v>
      </c>
      <c r="B144" s="229">
        <v>5000</v>
      </c>
      <c r="C144" s="229">
        <v>30000</v>
      </c>
      <c r="D144" s="229">
        <v>111204</v>
      </c>
      <c r="E144" s="229" t="s">
        <v>1306</v>
      </c>
      <c r="F144" s="229" t="s">
        <v>1306</v>
      </c>
      <c r="G144" s="229">
        <v>13355</v>
      </c>
      <c r="H144" s="229" t="s">
        <v>1306</v>
      </c>
    </row>
    <row r="145" spans="1:8" s="285" customFormat="1" ht="22.5">
      <c r="A145" s="228" t="s">
        <v>1769</v>
      </c>
      <c r="B145" s="229" t="s">
        <v>1306</v>
      </c>
      <c r="C145" s="229" t="s">
        <v>1306</v>
      </c>
      <c r="D145" s="229" t="s">
        <v>1306</v>
      </c>
      <c r="E145" s="229" t="s">
        <v>1306</v>
      </c>
      <c r="F145" s="229" t="s">
        <v>1306</v>
      </c>
      <c r="G145" s="229">
        <v>240000</v>
      </c>
      <c r="H145" s="229" t="s">
        <v>1306</v>
      </c>
    </row>
    <row r="146" spans="1:8" s="285" customFormat="1" ht="22.5">
      <c r="A146" s="228" t="s">
        <v>1770</v>
      </c>
      <c r="B146" s="229">
        <v>4200</v>
      </c>
      <c r="C146" s="229">
        <v>30000</v>
      </c>
      <c r="D146" s="229">
        <v>4500</v>
      </c>
      <c r="E146" s="229" t="s">
        <v>1306</v>
      </c>
      <c r="F146" s="229" t="s">
        <v>1306</v>
      </c>
      <c r="G146" s="229">
        <v>96500</v>
      </c>
      <c r="H146" s="229" t="s">
        <v>1306</v>
      </c>
    </row>
    <row r="147" spans="1:8" s="285" customFormat="1" ht="22.5">
      <c r="A147" s="228" t="s">
        <v>1771</v>
      </c>
      <c r="B147" s="229" t="s">
        <v>1306</v>
      </c>
      <c r="C147" s="229" t="s">
        <v>1306</v>
      </c>
      <c r="D147" s="229" t="s">
        <v>1306</v>
      </c>
      <c r="E147" s="229" t="s">
        <v>1306</v>
      </c>
      <c r="F147" s="229" t="s">
        <v>1306</v>
      </c>
      <c r="G147" s="229">
        <v>7483611</v>
      </c>
      <c r="H147" s="229" t="s">
        <v>1306</v>
      </c>
    </row>
    <row r="148" spans="1:8" s="285" customFormat="1" ht="22.5">
      <c r="A148" s="228" t="s">
        <v>1772</v>
      </c>
      <c r="B148" s="229">
        <v>50000</v>
      </c>
      <c r="C148" s="229">
        <v>80000</v>
      </c>
      <c r="D148" s="229">
        <v>290996</v>
      </c>
      <c r="E148" s="229" t="s">
        <v>1306</v>
      </c>
      <c r="F148" s="229" t="s">
        <v>1306</v>
      </c>
      <c r="G148" s="229">
        <v>4429618</v>
      </c>
      <c r="H148" s="229" t="s">
        <v>1306</v>
      </c>
    </row>
    <row r="149" spans="1:8" s="285" customFormat="1" ht="22.5">
      <c r="A149" s="228" t="s">
        <v>1773</v>
      </c>
      <c r="B149" s="229">
        <v>27200</v>
      </c>
      <c r="C149" s="229" t="s">
        <v>1306</v>
      </c>
      <c r="D149" s="229">
        <v>160600</v>
      </c>
      <c r="E149" s="229" t="s">
        <v>1306</v>
      </c>
      <c r="F149" s="229" t="s">
        <v>1306</v>
      </c>
      <c r="G149" s="229">
        <v>318450</v>
      </c>
      <c r="H149" s="229" t="s">
        <v>1306</v>
      </c>
    </row>
    <row r="150" spans="1:8" s="285" customFormat="1" ht="11.25">
      <c r="A150" s="228" t="s">
        <v>1774</v>
      </c>
      <c r="B150" s="229">
        <v>14939</v>
      </c>
      <c r="C150" s="229" t="s">
        <v>1306</v>
      </c>
      <c r="D150" s="229">
        <v>59696</v>
      </c>
      <c r="E150" s="229" t="s">
        <v>1306</v>
      </c>
      <c r="F150" s="229" t="s">
        <v>1306</v>
      </c>
      <c r="G150" s="229">
        <v>187280</v>
      </c>
      <c r="H150" s="229" t="s">
        <v>1306</v>
      </c>
    </row>
    <row r="151" spans="1:8" s="285" customFormat="1" ht="33.75">
      <c r="A151" s="228" t="s">
        <v>1775</v>
      </c>
      <c r="B151" s="229">
        <v>12000</v>
      </c>
      <c r="C151" s="229">
        <v>4000</v>
      </c>
      <c r="D151" s="229">
        <v>2400</v>
      </c>
      <c r="E151" s="229" t="s">
        <v>1306</v>
      </c>
      <c r="F151" s="229" t="s">
        <v>1306</v>
      </c>
      <c r="G151" s="229">
        <v>99525</v>
      </c>
      <c r="H151" s="229" t="s">
        <v>1306</v>
      </c>
    </row>
    <row r="152" spans="1:8" s="285" customFormat="1" ht="33.75">
      <c r="A152" s="228" t="s">
        <v>1776</v>
      </c>
      <c r="B152" s="229">
        <v>400</v>
      </c>
      <c r="C152" s="229" t="s">
        <v>1306</v>
      </c>
      <c r="D152" s="229">
        <v>4000</v>
      </c>
      <c r="E152" s="229" t="s">
        <v>1306</v>
      </c>
      <c r="F152" s="229" t="s">
        <v>1306</v>
      </c>
      <c r="G152" s="229">
        <v>26500</v>
      </c>
      <c r="H152" s="229" t="s">
        <v>1306</v>
      </c>
    </row>
    <row r="153" spans="1:8" s="285" customFormat="1" ht="11.25">
      <c r="A153" s="228" t="s">
        <v>1777</v>
      </c>
      <c r="B153" s="229" t="s">
        <v>1306</v>
      </c>
      <c r="C153" s="229" t="s">
        <v>1306</v>
      </c>
      <c r="D153" s="229" t="s">
        <v>1306</v>
      </c>
      <c r="E153" s="229" t="s">
        <v>1306</v>
      </c>
      <c r="F153" s="229" t="s">
        <v>1306</v>
      </c>
      <c r="G153" s="229" t="s">
        <v>1306</v>
      </c>
      <c r="H153" s="229">
        <v>2190000</v>
      </c>
    </row>
    <row r="154" spans="1:8" s="285" customFormat="1" ht="11.25">
      <c r="A154" s="228" t="s">
        <v>1778</v>
      </c>
      <c r="B154" s="229" t="s">
        <v>1306</v>
      </c>
      <c r="C154" s="229" t="s">
        <v>1306</v>
      </c>
      <c r="D154" s="229" t="s">
        <v>1306</v>
      </c>
      <c r="E154" s="229" t="s">
        <v>1306</v>
      </c>
      <c r="F154" s="229" t="s">
        <v>1306</v>
      </c>
      <c r="G154" s="229">
        <v>1900000</v>
      </c>
      <c r="H154" s="229" t="s">
        <v>1306</v>
      </c>
    </row>
    <row r="155" spans="1:8" s="285" customFormat="1" ht="11.25">
      <c r="A155" s="228" t="s">
        <v>1779</v>
      </c>
      <c r="B155" s="229" t="s">
        <v>1306</v>
      </c>
      <c r="C155" s="229" t="s">
        <v>1306</v>
      </c>
      <c r="D155" s="229" t="s">
        <v>1306</v>
      </c>
      <c r="E155" s="229" t="s">
        <v>1306</v>
      </c>
      <c r="F155" s="229" t="s">
        <v>1306</v>
      </c>
      <c r="G155" s="229" t="s">
        <v>1306</v>
      </c>
      <c r="H155" s="229">
        <v>21048000</v>
      </c>
    </row>
    <row r="156" spans="1:8" s="285" customFormat="1" ht="22.5">
      <c r="A156" s="228" t="s">
        <v>1780</v>
      </c>
      <c r="B156" s="229">
        <v>27000</v>
      </c>
      <c r="C156" s="229" t="s">
        <v>1306</v>
      </c>
      <c r="D156" s="229">
        <v>12000</v>
      </c>
      <c r="E156" s="229" t="s">
        <v>1306</v>
      </c>
      <c r="F156" s="229" t="s">
        <v>1306</v>
      </c>
      <c r="G156" s="229">
        <v>85214</v>
      </c>
      <c r="H156" s="229" t="s">
        <v>1306</v>
      </c>
    </row>
    <row r="157" spans="1:8" s="285" customFormat="1" ht="11.25">
      <c r="A157" s="228" t="s">
        <v>1781</v>
      </c>
      <c r="B157" s="229" t="s">
        <v>1306</v>
      </c>
      <c r="C157" s="229" t="s">
        <v>1306</v>
      </c>
      <c r="D157" s="229" t="s">
        <v>1306</v>
      </c>
      <c r="E157" s="229" t="s">
        <v>1306</v>
      </c>
      <c r="F157" s="229" t="s">
        <v>1306</v>
      </c>
      <c r="G157" s="229">
        <v>2000</v>
      </c>
      <c r="H157" s="229" t="s">
        <v>1306</v>
      </c>
    </row>
    <row r="158" spans="1:8" s="285" customFormat="1" ht="11.25">
      <c r="A158" s="245" t="s">
        <v>1782</v>
      </c>
      <c r="B158" s="354" t="s">
        <v>1306</v>
      </c>
      <c r="C158" s="354" t="s">
        <v>1306</v>
      </c>
      <c r="D158" s="354" t="s">
        <v>1306</v>
      </c>
      <c r="E158" s="354" t="s">
        <v>1306</v>
      </c>
      <c r="F158" s="354" t="s">
        <v>1306</v>
      </c>
      <c r="G158" s="354">
        <v>690250</v>
      </c>
      <c r="H158" s="354" t="s">
        <v>1306</v>
      </c>
    </row>
    <row r="159" spans="1:8" s="285" customFormat="1" ht="22.5">
      <c r="A159" s="245" t="s">
        <v>1766</v>
      </c>
      <c r="B159" s="354" t="s">
        <v>1306</v>
      </c>
      <c r="C159" s="354" t="s">
        <v>1306</v>
      </c>
      <c r="D159" s="354" t="s">
        <v>1306</v>
      </c>
      <c r="E159" s="354" t="s">
        <v>1306</v>
      </c>
      <c r="F159" s="354" t="s">
        <v>1306</v>
      </c>
      <c r="G159" s="354">
        <v>690250</v>
      </c>
      <c r="H159" s="354" t="s">
        <v>1306</v>
      </c>
    </row>
    <row r="160" spans="1:8" s="285" customFormat="1" ht="22.5">
      <c r="A160" s="228" t="s">
        <v>1783</v>
      </c>
      <c r="B160" s="229" t="s">
        <v>1306</v>
      </c>
      <c r="C160" s="229" t="s">
        <v>1306</v>
      </c>
      <c r="D160" s="229" t="s">
        <v>1306</v>
      </c>
      <c r="E160" s="229" t="s">
        <v>1306</v>
      </c>
      <c r="F160" s="229" t="s">
        <v>1306</v>
      </c>
      <c r="G160" s="229">
        <v>690250</v>
      </c>
      <c r="H160" s="229" t="s">
        <v>1306</v>
      </c>
    </row>
    <row r="161" spans="1:8" s="285" customFormat="1" ht="11.25">
      <c r="A161" s="245" t="s">
        <v>1784</v>
      </c>
      <c r="B161" s="354" t="s">
        <v>1306</v>
      </c>
      <c r="C161" s="354" t="s">
        <v>1306</v>
      </c>
      <c r="D161" s="354">
        <v>3000</v>
      </c>
      <c r="E161" s="354" t="s">
        <v>1306</v>
      </c>
      <c r="F161" s="354" t="s">
        <v>1306</v>
      </c>
      <c r="G161" s="354">
        <v>1203000</v>
      </c>
      <c r="H161" s="354" t="s">
        <v>1306</v>
      </c>
    </row>
    <row r="162" spans="1:8" s="285" customFormat="1" ht="22.5">
      <c r="A162" s="245" t="s">
        <v>1766</v>
      </c>
      <c r="B162" s="354" t="s">
        <v>1306</v>
      </c>
      <c r="C162" s="354" t="s">
        <v>1306</v>
      </c>
      <c r="D162" s="354">
        <v>3000</v>
      </c>
      <c r="E162" s="354" t="s">
        <v>1306</v>
      </c>
      <c r="F162" s="354" t="s">
        <v>1306</v>
      </c>
      <c r="G162" s="354">
        <v>1203000</v>
      </c>
      <c r="H162" s="354" t="s">
        <v>1306</v>
      </c>
    </row>
    <row r="163" spans="1:8" s="285" customFormat="1" ht="22.5">
      <c r="A163" s="228" t="s">
        <v>1785</v>
      </c>
      <c r="B163" s="229" t="s">
        <v>1306</v>
      </c>
      <c r="C163" s="229" t="s">
        <v>1306</v>
      </c>
      <c r="D163" s="229">
        <v>3000</v>
      </c>
      <c r="E163" s="229" t="s">
        <v>1306</v>
      </c>
      <c r="F163" s="229" t="s">
        <v>1306</v>
      </c>
      <c r="G163" s="229">
        <v>7000</v>
      </c>
      <c r="H163" s="229" t="s">
        <v>1306</v>
      </c>
    </row>
    <row r="164" spans="1:8" s="285" customFormat="1" ht="22.5">
      <c r="A164" s="228" t="s">
        <v>1786</v>
      </c>
      <c r="B164" s="229" t="s">
        <v>1306</v>
      </c>
      <c r="C164" s="229" t="s">
        <v>1306</v>
      </c>
      <c r="D164" s="229" t="s">
        <v>1306</v>
      </c>
      <c r="E164" s="229" t="s">
        <v>1306</v>
      </c>
      <c r="F164" s="229" t="s">
        <v>1306</v>
      </c>
      <c r="G164" s="229">
        <v>1196000</v>
      </c>
      <c r="H164" s="229" t="s">
        <v>1306</v>
      </c>
    </row>
    <row r="165" spans="1:8" s="285" customFormat="1" ht="11.25">
      <c r="A165" s="245" t="s">
        <v>1760</v>
      </c>
      <c r="B165" s="354" t="s">
        <v>1306</v>
      </c>
      <c r="C165" s="354" t="s">
        <v>1306</v>
      </c>
      <c r="D165" s="354">
        <v>57600</v>
      </c>
      <c r="E165" s="354" t="s">
        <v>1306</v>
      </c>
      <c r="F165" s="354" t="s">
        <v>1306</v>
      </c>
      <c r="G165" s="354">
        <v>349368</v>
      </c>
      <c r="H165" s="354" t="s">
        <v>1306</v>
      </c>
    </row>
    <row r="166" spans="1:8" s="285" customFormat="1" ht="22.5">
      <c r="A166" s="245" t="s">
        <v>1766</v>
      </c>
      <c r="B166" s="354" t="s">
        <v>1306</v>
      </c>
      <c r="C166" s="354" t="s">
        <v>1306</v>
      </c>
      <c r="D166" s="354">
        <v>57600</v>
      </c>
      <c r="E166" s="354" t="s">
        <v>1306</v>
      </c>
      <c r="F166" s="354" t="s">
        <v>1306</v>
      </c>
      <c r="G166" s="354">
        <v>349368</v>
      </c>
      <c r="H166" s="354" t="s">
        <v>1306</v>
      </c>
    </row>
    <row r="167" spans="1:8" s="285" customFormat="1" ht="22.5">
      <c r="A167" s="228" t="s">
        <v>1787</v>
      </c>
      <c r="B167" s="229" t="s">
        <v>1306</v>
      </c>
      <c r="C167" s="229" t="s">
        <v>1306</v>
      </c>
      <c r="D167" s="229" t="s">
        <v>1306</v>
      </c>
      <c r="E167" s="229" t="s">
        <v>1306</v>
      </c>
      <c r="F167" s="229" t="s">
        <v>1306</v>
      </c>
      <c r="G167" s="229">
        <v>21968</v>
      </c>
      <c r="H167" s="229" t="s">
        <v>1306</v>
      </c>
    </row>
    <row r="168" spans="1:8" s="285" customFormat="1" ht="11.25">
      <c r="A168" s="228" t="s">
        <v>1788</v>
      </c>
      <c r="B168" s="229" t="s">
        <v>1306</v>
      </c>
      <c r="C168" s="229" t="s">
        <v>1306</v>
      </c>
      <c r="D168" s="229">
        <v>57600</v>
      </c>
      <c r="E168" s="229" t="s">
        <v>1306</v>
      </c>
      <c r="F168" s="229" t="s">
        <v>1306</v>
      </c>
      <c r="G168" s="229">
        <v>327400</v>
      </c>
      <c r="H168" s="229" t="s">
        <v>1306</v>
      </c>
    </row>
    <row r="169" spans="1:8" s="285" customFormat="1" ht="11.25">
      <c r="A169" s="245" t="s">
        <v>1789</v>
      </c>
      <c r="B169" s="354">
        <v>6000</v>
      </c>
      <c r="C169" s="354" t="s">
        <v>1306</v>
      </c>
      <c r="D169" s="354">
        <v>11520</v>
      </c>
      <c r="E169" s="354" t="s">
        <v>1306</v>
      </c>
      <c r="F169" s="354" t="s">
        <v>1306</v>
      </c>
      <c r="G169" s="354">
        <v>30800</v>
      </c>
      <c r="H169" s="354" t="s">
        <v>1306</v>
      </c>
    </row>
    <row r="170" spans="1:8" s="285" customFormat="1" ht="22.5">
      <c r="A170" s="245" t="s">
        <v>1766</v>
      </c>
      <c r="B170" s="354">
        <v>6000</v>
      </c>
      <c r="C170" s="354" t="s">
        <v>1306</v>
      </c>
      <c r="D170" s="354">
        <v>11520</v>
      </c>
      <c r="E170" s="354" t="s">
        <v>1306</v>
      </c>
      <c r="F170" s="354" t="s">
        <v>1306</v>
      </c>
      <c r="G170" s="354">
        <v>30800</v>
      </c>
      <c r="H170" s="354" t="s">
        <v>1306</v>
      </c>
    </row>
    <row r="171" spans="1:8" s="285" customFormat="1" ht="33.75">
      <c r="A171" s="228" t="s">
        <v>1790</v>
      </c>
      <c r="B171" s="229">
        <v>6000</v>
      </c>
      <c r="C171" s="229" t="s">
        <v>1306</v>
      </c>
      <c r="D171" s="229">
        <v>11520</v>
      </c>
      <c r="E171" s="229" t="s">
        <v>1306</v>
      </c>
      <c r="F171" s="229" t="s">
        <v>1306</v>
      </c>
      <c r="G171" s="229">
        <v>30800</v>
      </c>
      <c r="H171" s="229" t="s">
        <v>1306</v>
      </c>
    </row>
    <row r="172" spans="1:8" s="285" customFormat="1" ht="11.25">
      <c r="A172" s="227" t="s">
        <v>1791</v>
      </c>
      <c r="B172" s="353">
        <v>21600</v>
      </c>
      <c r="C172" s="353" t="s">
        <v>1306</v>
      </c>
      <c r="D172" s="353">
        <v>5000</v>
      </c>
      <c r="E172" s="353" t="s">
        <v>1306</v>
      </c>
      <c r="F172" s="353" t="s">
        <v>1306</v>
      </c>
      <c r="G172" s="353">
        <v>63565681</v>
      </c>
      <c r="H172" s="353">
        <v>264022956</v>
      </c>
    </row>
    <row r="173" spans="1:8" s="285" customFormat="1" ht="11.25">
      <c r="A173" s="245" t="s">
        <v>1733</v>
      </c>
      <c r="B173" s="354">
        <v>21600</v>
      </c>
      <c r="C173" s="354" t="s">
        <v>1306</v>
      </c>
      <c r="D173" s="354">
        <v>5000</v>
      </c>
      <c r="E173" s="354" t="s">
        <v>1306</v>
      </c>
      <c r="F173" s="354" t="s">
        <v>1306</v>
      </c>
      <c r="G173" s="354">
        <v>63565681</v>
      </c>
      <c r="H173" s="354">
        <v>169693706</v>
      </c>
    </row>
    <row r="174" spans="1:8" s="285" customFormat="1" ht="11.25">
      <c r="A174" s="245" t="s">
        <v>1715</v>
      </c>
      <c r="B174" s="354">
        <v>21600</v>
      </c>
      <c r="C174" s="354" t="s">
        <v>1306</v>
      </c>
      <c r="D174" s="354">
        <v>5000</v>
      </c>
      <c r="E174" s="354" t="s">
        <v>1306</v>
      </c>
      <c r="F174" s="354" t="s">
        <v>1306</v>
      </c>
      <c r="G174" s="354">
        <v>1135600</v>
      </c>
      <c r="H174" s="354" t="s">
        <v>1306</v>
      </c>
    </row>
    <row r="175" spans="1:8" s="285" customFormat="1" ht="11.25">
      <c r="A175" s="245" t="s">
        <v>1716</v>
      </c>
      <c r="B175" s="354">
        <v>21600</v>
      </c>
      <c r="C175" s="354" t="s">
        <v>1306</v>
      </c>
      <c r="D175" s="354">
        <v>5000</v>
      </c>
      <c r="E175" s="354" t="s">
        <v>1306</v>
      </c>
      <c r="F175" s="354" t="s">
        <v>1306</v>
      </c>
      <c r="G175" s="354">
        <v>1135600</v>
      </c>
      <c r="H175" s="354" t="s">
        <v>1306</v>
      </c>
    </row>
    <row r="176" spans="1:8" s="285" customFormat="1" ht="22.5">
      <c r="A176" s="228" t="s">
        <v>1708</v>
      </c>
      <c r="B176" s="229" t="s">
        <v>1306</v>
      </c>
      <c r="C176" s="229" t="s">
        <v>1306</v>
      </c>
      <c r="D176" s="229" t="s">
        <v>1306</v>
      </c>
      <c r="E176" s="229" t="s">
        <v>1306</v>
      </c>
      <c r="F176" s="229" t="s">
        <v>1306</v>
      </c>
      <c r="G176" s="229">
        <v>452000</v>
      </c>
      <c r="H176" s="229" t="s">
        <v>1306</v>
      </c>
    </row>
    <row r="177" spans="1:8" s="285" customFormat="1" ht="22.5">
      <c r="A177" s="228" t="s">
        <v>1710</v>
      </c>
      <c r="B177" s="229">
        <v>21600</v>
      </c>
      <c r="C177" s="229" t="s">
        <v>1306</v>
      </c>
      <c r="D177" s="229">
        <v>5000</v>
      </c>
      <c r="E177" s="229" t="s">
        <v>1306</v>
      </c>
      <c r="F177" s="229" t="s">
        <v>1306</v>
      </c>
      <c r="G177" s="229">
        <v>594000</v>
      </c>
      <c r="H177" s="229" t="s">
        <v>1306</v>
      </c>
    </row>
    <row r="178" spans="1:8" s="285" customFormat="1" ht="11.25">
      <c r="A178" s="228" t="s">
        <v>1711</v>
      </c>
      <c r="B178" s="229" t="s">
        <v>1306</v>
      </c>
      <c r="C178" s="229" t="s">
        <v>1306</v>
      </c>
      <c r="D178" s="229" t="s">
        <v>1306</v>
      </c>
      <c r="E178" s="229" t="s">
        <v>1306</v>
      </c>
      <c r="F178" s="229" t="s">
        <v>1306</v>
      </c>
      <c r="G178" s="229">
        <v>89600</v>
      </c>
      <c r="H178" s="229" t="s">
        <v>1306</v>
      </c>
    </row>
    <row r="179" spans="1:8" s="285" customFormat="1" ht="11.25">
      <c r="A179" s="245" t="s">
        <v>1734</v>
      </c>
      <c r="B179" s="354" t="s">
        <v>1306</v>
      </c>
      <c r="C179" s="354" t="s">
        <v>1306</v>
      </c>
      <c r="D179" s="354" t="s">
        <v>1306</v>
      </c>
      <c r="E179" s="354" t="s">
        <v>1306</v>
      </c>
      <c r="F179" s="354" t="s">
        <v>1306</v>
      </c>
      <c r="G179" s="354">
        <v>35706081</v>
      </c>
      <c r="H179" s="354">
        <v>169693706</v>
      </c>
    </row>
    <row r="180" spans="1:8" s="285" customFormat="1" ht="22.5">
      <c r="A180" s="245" t="s">
        <v>1744</v>
      </c>
      <c r="B180" s="354" t="s">
        <v>1306</v>
      </c>
      <c r="C180" s="354" t="s">
        <v>1306</v>
      </c>
      <c r="D180" s="354" t="s">
        <v>1306</v>
      </c>
      <c r="E180" s="354" t="s">
        <v>1306</v>
      </c>
      <c r="F180" s="354" t="s">
        <v>1306</v>
      </c>
      <c r="G180" s="354">
        <v>35706081</v>
      </c>
      <c r="H180" s="354">
        <v>149202706</v>
      </c>
    </row>
    <row r="181" spans="1:8" s="285" customFormat="1" ht="22.5">
      <c r="A181" s="228" t="s">
        <v>1792</v>
      </c>
      <c r="B181" s="229" t="s">
        <v>1306</v>
      </c>
      <c r="C181" s="229" t="s">
        <v>1306</v>
      </c>
      <c r="D181" s="229" t="s">
        <v>1306</v>
      </c>
      <c r="E181" s="229" t="s">
        <v>1306</v>
      </c>
      <c r="F181" s="229" t="s">
        <v>1306</v>
      </c>
      <c r="G181" s="229" t="s">
        <v>1306</v>
      </c>
      <c r="H181" s="229">
        <v>103172327</v>
      </c>
    </row>
    <row r="182" spans="1:8" s="285" customFormat="1" ht="22.5">
      <c r="A182" s="228" t="s">
        <v>1793</v>
      </c>
      <c r="B182" s="229" t="s">
        <v>1306</v>
      </c>
      <c r="C182" s="229" t="s">
        <v>1306</v>
      </c>
      <c r="D182" s="229" t="s">
        <v>1306</v>
      </c>
      <c r="E182" s="229" t="s">
        <v>1306</v>
      </c>
      <c r="F182" s="229" t="s">
        <v>1306</v>
      </c>
      <c r="G182" s="229">
        <v>18531081</v>
      </c>
      <c r="H182" s="229" t="s">
        <v>1306</v>
      </c>
    </row>
    <row r="183" spans="1:8" s="285" customFormat="1" ht="11.25">
      <c r="A183" s="228" t="s">
        <v>1794</v>
      </c>
      <c r="B183" s="229" t="s">
        <v>1306</v>
      </c>
      <c r="C183" s="229" t="s">
        <v>1306</v>
      </c>
      <c r="D183" s="229" t="s">
        <v>1306</v>
      </c>
      <c r="E183" s="229" t="s">
        <v>1306</v>
      </c>
      <c r="F183" s="229" t="s">
        <v>1306</v>
      </c>
      <c r="G183" s="229">
        <v>900000</v>
      </c>
      <c r="H183" s="229">
        <v>14560000</v>
      </c>
    </row>
    <row r="184" spans="1:8" s="285" customFormat="1" ht="22.5">
      <c r="A184" s="228" t="s">
        <v>1795</v>
      </c>
      <c r="B184" s="229" t="s">
        <v>1306</v>
      </c>
      <c r="C184" s="229" t="s">
        <v>1306</v>
      </c>
      <c r="D184" s="229" t="s">
        <v>1306</v>
      </c>
      <c r="E184" s="229" t="s">
        <v>1306</v>
      </c>
      <c r="F184" s="229" t="s">
        <v>1306</v>
      </c>
      <c r="G184" s="229">
        <v>7215000</v>
      </c>
      <c r="H184" s="229">
        <v>27495379</v>
      </c>
    </row>
    <row r="185" spans="1:8" s="285" customFormat="1" ht="11.25">
      <c r="A185" s="228" t="s">
        <v>1796</v>
      </c>
      <c r="B185" s="229" t="s">
        <v>1306</v>
      </c>
      <c r="C185" s="229" t="s">
        <v>1306</v>
      </c>
      <c r="D185" s="229" t="s">
        <v>1306</v>
      </c>
      <c r="E185" s="229" t="s">
        <v>1306</v>
      </c>
      <c r="F185" s="229" t="s">
        <v>1306</v>
      </c>
      <c r="G185" s="229" t="s">
        <v>1306</v>
      </c>
      <c r="H185" s="229">
        <v>975000</v>
      </c>
    </row>
    <row r="186" spans="1:8" s="285" customFormat="1" ht="22.5">
      <c r="A186" s="228" t="s">
        <v>1797</v>
      </c>
      <c r="B186" s="229" t="s">
        <v>1306</v>
      </c>
      <c r="C186" s="229" t="s">
        <v>1306</v>
      </c>
      <c r="D186" s="229" t="s">
        <v>1306</v>
      </c>
      <c r="E186" s="229" t="s">
        <v>1306</v>
      </c>
      <c r="F186" s="229" t="s">
        <v>1306</v>
      </c>
      <c r="G186" s="229" t="s">
        <v>1306</v>
      </c>
      <c r="H186" s="229">
        <v>3000000</v>
      </c>
    </row>
    <row r="187" spans="1:8" s="285" customFormat="1" ht="11.25">
      <c r="A187" s="228" t="s">
        <v>1736</v>
      </c>
      <c r="B187" s="229" t="s">
        <v>1306</v>
      </c>
      <c r="C187" s="229" t="s">
        <v>1306</v>
      </c>
      <c r="D187" s="229" t="s">
        <v>1306</v>
      </c>
      <c r="E187" s="229" t="s">
        <v>1306</v>
      </c>
      <c r="F187" s="229" t="s">
        <v>1306</v>
      </c>
      <c r="G187" s="229">
        <v>3000000</v>
      </c>
      <c r="H187" s="229" t="s">
        <v>1306</v>
      </c>
    </row>
    <row r="188" spans="1:8" s="285" customFormat="1" ht="22.5">
      <c r="A188" s="228" t="s">
        <v>1798</v>
      </c>
      <c r="B188" s="229" t="s">
        <v>1306</v>
      </c>
      <c r="C188" s="229" t="s">
        <v>1306</v>
      </c>
      <c r="D188" s="229" t="s">
        <v>1306</v>
      </c>
      <c r="E188" s="229" t="s">
        <v>1306</v>
      </c>
      <c r="F188" s="229" t="s">
        <v>1306</v>
      </c>
      <c r="G188" s="229">
        <v>6060000</v>
      </c>
      <c r="H188" s="229" t="s">
        <v>1306</v>
      </c>
    </row>
    <row r="189" spans="1:8" s="285" customFormat="1" ht="11.25">
      <c r="A189" s="245" t="s">
        <v>1799</v>
      </c>
      <c r="B189" s="354" t="s">
        <v>1306</v>
      </c>
      <c r="C189" s="354" t="s">
        <v>1306</v>
      </c>
      <c r="D189" s="354" t="s">
        <v>1306</v>
      </c>
      <c r="E189" s="354" t="s">
        <v>1306</v>
      </c>
      <c r="F189" s="354" t="s">
        <v>1306</v>
      </c>
      <c r="G189" s="354" t="s">
        <v>1306</v>
      </c>
      <c r="H189" s="354">
        <v>7300000</v>
      </c>
    </row>
    <row r="190" spans="1:8" s="285" customFormat="1" ht="11.25">
      <c r="A190" s="228" t="s">
        <v>1800</v>
      </c>
      <c r="B190" s="229" t="s">
        <v>1306</v>
      </c>
      <c r="C190" s="229" t="s">
        <v>1306</v>
      </c>
      <c r="D190" s="229" t="s">
        <v>1306</v>
      </c>
      <c r="E190" s="229" t="s">
        <v>1306</v>
      </c>
      <c r="F190" s="229" t="s">
        <v>1306</v>
      </c>
      <c r="G190" s="229" t="s">
        <v>1306</v>
      </c>
      <c r="H190" s="229">
        <v>7300000</v>
      </c>
    </row>
    <row r="191" spans="1:8" s="285" customFormat="1" ht="11.25">
      <c r="A191" s="245" t="s">
        <v>1801</v>
      </c>
      <c r="B191" s="354" t="s">
        <v>1306</v>
      </c>
      <c r="C191" s="354" t="s">
        <v>1306</v>
      </c>
      <c r="D191" s="354" t="s">
        <v>1306</v>
      </c>
      <c r="E191" s="354" t="s">
        <v>1306</v>
      </c>
      <c r="F191" s="354" t="s">
        <v>1306</v>
      </c>
      <c r="G191" s="354" t="s">
        <v>1306</v>
      </c>
      <c r="H191" s="354">
        <v>13191000</v>
      </c>
    </row>
    <row r="192" spans="1:8" s="285" customFormat="1" ht="22.5">
      <c r="A192" s="228" t="s">
        <v>1802</v>
      </c>
      <c r="B192" s="229" t="s">
        <v>1306</v>
      </c>
      <c r="C192" s="229" t="s">
        <v>1306</v>
      </c>
      <c r="D192" s="229" t="s">
        <v>1306</v>
      </c>
      <c r="E192" s="229" t="s">
        <v>1306</v>
      </c>
      <c r="F192" s="229" t="s">
        <v>1306</v>
      </c>
      <c r="G192" s="229" t="s">
        <v>1306</v>
      </c>
      <c r="H192" s="229">
        <v>13191000</v>
      </c>
    </row>
    <row r="193" spans="1:8" s="285" customFormat="1" ht="11.25">
      <c r="A193" s="245" t="s">
        <v>1743</v>
      </c>
      <c r="B193" s="354" t="s">
        <v>1306</v>
      </c>
      <c r="C193" s="354" t="s">
        <v>1306</v>
      </c>
      <c r="D193" s="354" t="s">
        <v>1306</v>
      </c>
      <c r="E193" s="354" t="s">
        <v>1306</v>
      </c>
      <c r="F193" s="354" t="s">
        <v>1306</v>
      </c>
      <c r="G193" s="354">
        <v>26724000</v>
      </c>
      <c r="H193" s="354" t="s">
        <v>1306</v>
      </c>
    </row>
    <row r="194" spans="1:8" s="285" customFormat="1" ht="22.5">
      <c r="A194" s="245" t="s">
        <v>1744</v>
      </c>
      <c r="B194" s="354" t="s">
        <v>1306</v>
      </c>
      <c r="C194" s="354" t="s">
        <v>1306</v>
      </c>
      <c r="D194" s="354" t="s">
        <v>1306</v>
      </c>
      <c r="E194" s="354" t="s">
        <v>1306</v>
      </c>
      <c r="F194" s="354" t="s">
        <v>1306</v>
      </c>
      <c r="G194" s="354">
        <v>26724000</v>
      </c>
      <c r="H194" s="354" t="s">
        <v>1306</v>
      </c>
    </row>
    <row r="195" spans="1:8" s="285" customFormat="1" ht="11.25">
      <c r="A195" s="228" t="s">
        <v>1803</v>
      </c>
      <c r="B195" s="229" t="s">
        <v>1306</v>
      </c>
      <c r="C195" s="229" t="s">
        <v>1306</v>
      </c>
      <c r="D195" s="229" t="s">
        <v>1306</v>
      </c>
      <c r="E195" s="229" t="s">
        <v>1306</v>
      </c>
      <c r="F195" s="229" t="s">
        <v>1306</v>
      </c>
      <c r="G195" s="229">
        <v>11124000</v>
      </c>
      <c r="H195" s="229" t="s">
        <v>1306</v>
      </c>
    </row>
    <row r="196" spans="1:8" s="285" customFormat="1" ht="22.5">
      <c r="A196" s="228" t="s">
        <v>1804</v>
      </c>
      <c r="B196" s="229" t="s">
        <v>1306</v>
      </c>
      <c r="C196" s="229" t="s">
        <v>1306</v>
      </c>
      <c r="D196" s="229" t="s">
        <v>1306</v>
      </c>
      <c r="E196" s="229" t="s">
        <v>1306</v>
      </c>
      <c r="F196" s="229" t="s">
        <v>1306</v>
      </c>
      <c r="G196" s="229">
        <v>15600000</v>
      </c>
      <c r="H196" s="229" t="s">
        <v>1306</v>
      </c>
    </row>
    <row r="197" spans="1:8" s="285" customFormat="1" ht="11.25">
      <c r="A197" s="245" t="s">
        <v>1805</v>
      </c>
      <c r="B197" s="354" t="s">
        <v>1306</v>
      </c>
      <c r="C197" s="354" t="s">
        <v>1306</v>
      </c>
      <c r="D197" s="354" t="s">
        <v>1306</v>
      </c>
      <c r="E197" s="354" t="s">
        <v>1306</v>
      </c>
      <c r="F197" s="354" t="s">
        <v>1306</v>
      </c>
      <c r="G197" s="354" t="s">
        <v>1306</v>
      </c>
      <c r="H197" s="354">
        <v>94329250</v>
      </c>
    </row>
    <row r="198" spans="1:8" s="285" customFormat="1" ht="11.25">
      <c r="A198" s="245" t="s">
        <v>1806</v>
      </c>
      <c r="B198" s="354" t="s">
        <v>1306</v>
      </c>
      <c r="C198" s="354" t="s">
        <v>1306</v>
      </c>
      <c r="D198" s="354" t="s">
        <v>1306</v>
      </c>
      <c r="E198" s="354" t="s">
        <v>1306</v>
      </c>
      <c r="F198" s="354" t="s">
        <v>1306</v>
      </c>
      <c r="G198" s="354" t="s">
        <v>1306</v>
      </c>
      <c r="H198" s="354">
        <v>94329250</v>
      </c>
    </row>
    <row r="199" spans="1:8" s="285" customFormat="1" ht="11.25">
      <c r="A199" s="245" t="s">
        <v>1807</v>
      </c>
      <c r="B199" s="354" t="s">
        <v>1306</v>
      </c>
      <c r="C199" s="354" t="s">
        <v>1306</v>
      </c>
      <c r="D199" s="354" t="s">
        <v>1306</v>
      </c>
      <c r="E199" s="354" t="s">
        <v>1306</v>
      </c>
      <c r="F199" s="354" t="s">
        <v>1306</v>
      </c>
      <c r="G199" s="354" t="s">
        <v>1306</v>
      </c>
      <c r="H199" s="354">
        <v>94329250</v>
      </c>
    </row>
    <row r="200" spans="1:8" s="285" customFormat="1" ht="22.5">
      <c r="A200" s="228" t="s">
        <v>1808</v>
      </c>
      <c r="B200" s="229" t="s">
        <v>1306</v>
      </c>
      <c r="C200" s="229" t="s">
        <v>1306</v>
      </c>
      <c r="D200" s="229" t="s">
        <v>1306</v>
      </c>
      <c r="E200" s="229" t="s">
        <v>1306</v>
      </c>
      <c r="F200" s="229" t="s">
        <v>1306</v>
      </c>
      <c r="G200" s="229" t="s">
        <v>1306</v>
      </c>
      <c r="H200" s="229">
        <v>20658512</v>
      </c>
    </row>
    <row r="201" spans="1:8" s="285" customFormat="1" ht="22.5">
      <c r="A201" s="228" t="s">
        <v>1809</v>
      </c>
      <c r="B201" s="229" t="s">
        <v>1306</v>
      </c>
      <c r="C201" s="229" t="s">
        <v>1306</v>
      </c>
      <c r="D201" s="229" t="s">
        <v>1306</v>
      </c>
      <c r="E201" s="229" t="s">
        <v>1306</v>
      </c>
      <c r="F201" s="229" t="s">
        <v>1306</v>
      </c>
      <c r="G201" s="229" t="s">
        <v>1306</v>
      </c>
      <c r="H201" s="229">
        <v>73670738</v>
      </c>
    </row>
    <row r="202" spans="1:8" s="285" customFormat="1" ht="11.25">
      <c r="A202" s="227" t="s">
        <v>626</v>
      </c>
      <c r="B202" s="353">
        <v>60000</v>
      </c>
      <c r="C202" s="353" t="s">
        <v>1306</v>
      </c>
      <c r="D202" s="353">
        <v>200000</v>
      </c>
      <c r="E202" s="353" t="s">
        <v>1306</v>
      </c>
      <c r="F202" s="353" t="s">
        <v>1306</v>
      </c>
      <c r="G202" s="353">
        <v>52900000</v>
      </c>
      <c r="H202" s="353">
        <v>7220000</v>
      </c>
    </row>
    <row r="203" spans="1:8" s="285" customFormat="1" ht="11.25">
      <c r="A203" s="245" t="s">
        <v>1805</v>
      </c>
      <c r="B203" s="354">
        <v>60000</v>
      </c>
      <c r="C203" s="354" t="s">
        <v>1306</v>
      </c>
      <c r="D203" s="354">
        <v>200000</v>
      </c>
      <c r="E203" s="354" t="s">
        <v>1306</v>
      </c>
      <c r="F203" s="354" t="s">
        <v>1306</v>
      </c>
      <c r="G203" s="354">
        <v>52900000</v>
      </c>
      <c r="H203" s="354">
        <v>7220000</v>
      </c>
    </row>
    <row r="204" spans="1:8" s="285" customFormat="1" ht="11.25">
      <c r="A204" s="245" t="s">
        <v>1715</v>
      </c>
      <c r="B204" s="354">
        <v>60000</v>
      </c>
      <c r="C204" s="354" t="s">
        <v>1306</v>
      </c>
      <c r="D204" s="354">
        <v>200000</v>
      </c>
      <c r="E204" s="354" t="s">
        <v>1306</v>
      </c>
      <c r="F204" s="354" t="s">
        <v>1306</v>
      </c>
      <c r="G204" s="354">
        <v>10700000</v>
      </c>
      <c r="H204" s="354">
        <v>220000</v>
      </c>
    </row>
    <row r="205" spans="1:8" s="285" customFormat="1" ht="11.25">
      <c r="A205" s="245" t="s">
        <v>1716</v>
      </c>
      <c r="B205" s="354">
        <v>60000</v>
      </c>
      <c r="C205" s="354" t="s">
        <v>1306</v>
      </c>
      <c r="D205" s="354">
        <v>200000</v>
      </c>
      <c r="E205" s="354" t="s">
        <v>1306</v>
      </c>
      <c r="F205" s="354" t="s">
        <v>1306</v>
      </c>
      <c r="G205" s="354">
        <v>10700000</v>
      </c>
      <c r="H205" s="354">
        <v>220000</v>
      </c>
    </row>
    <row r="206" spans="1:8" s="285" customFormat="1" ht="22.5">
      <c r="A206" s="228" t="s">
        <v>1708</v>
      </c>
      <c r="B206" s="229" t="s">
        <v>1306</v>
      </c>
      <c r="C206" s="229" t="s">
        <v>1306</v>
      </c>
      <c r="D206" s="229" t="s">
        <v>1306</v>
      </c>
      <c r="E206" s="229" t="s">
        <v>1306</v>
      </c>
      <c r="F206" s="229" t="s">
        <v>1306</v>
      </c>
      <c r="G206" s="229">
        <v>3000000</v>
      </c>
      <c r="H206" s="229" t="s">
        <v>1306</v>
      </c>
    </row>
    <row r="207" spans="1:8" s="285" customFormat="1" ht="22.5">
      <c r="A207" s="228" t="s">
        <v>1709</v>
      </c>
      <c r="B207" s="229" t="s">
        <v>1306</v>
      </c>
      <c r="C207" s="229" t="s">
        <v>1306</v>
      </c>
      <c r="D207" s="229" t="s">
        <v>1306</v>
      </c>
      <c r="E207" s="229" t="s">
        <v>1306</v>
      </c>
      <c r="F207" s="229" t="s">
        <v>1306</v>
      </c>
      <c r="G207" s="229">
        <v>200000</v>
      </c>
      <c r="H207" s="229" t="s">
        <v>1306</v>
      </c>
    </row>
    <row r="208" spans="1:8" s="285" customFormat="1" ht="22.5">
      <c r="A208" s="228" t="s">
        <v>1710</v>
      </c>
      <c r="B208" s="229">
        <v>60000</v>
      </c>
      <c r="C208" s="229" t="s">
        <v>1306</v>
      </c>
      <c r="D208" s="229">
        <v>200000</v>
      </c>
      <c r="E208" s="229" t="s">
        <v>1306</v>
      </c>
      <c r="F208" s="229" t="s">
        <v>1306</v>
      </c>
      <c r="G208" s="229">
        <v>7500000</v>
      </c>
      <c r="H208" s="229">
        <v>220000</v>
      </c>
    </row>
    <row r="209" spans="1:8" s="285" customFormat="1" ht="11.25">
      <c r="A209" s="245" t="s">
        <v>1806</v>
      </c>
      <c r="B209" s="354" t="s">
        <v>1306</v>
      </c>
      <c r="C209" s="354" t="s">
        <v>1306</v>
      </c>
      <c r="D209" s="354" t="s">
        <v>1306</v>
      </c>
      <c r="E209" s="354" t="s">
        <v>1306</v>
      </c>
      <c r="F209" s="354" t="s">
        <v>1306</v>
      </c>
      <c r="G209" s="354">
        <v>42200000</v>
      </c>
      <c r="H209" s="354">
        <v>7000000</v>
      </c>
    </row>
    <row r="210" spans="1:8" s="285" customFormat="1" ht="11.25">
      <c r="A210" s="245" t="s">
        <v>1807</v>
      </c>
      <c r="B210" s="354" t="s">
        <v>1306</v>
      </c>
      <c r="C210" s="354" t="s">
        <v>1306</v>
      </c>
      <c r="D210" s="354" t="s">
        <v>1306</v>
      </c>
      <c r="E210" s="354" t="s">
        <v>1306</v>
      </c>
      <c r="F210" s="354" t="s">
        <v>1306</v>
      </c>
      <c r="G210" s="354">
        <v>42200000</v>
      </c>
      <c r="H210" s="354">
        <v>7000000</v>
      </c>
    </row>
    <row r="211" spans="1:8" s="285" customFormat="1" ht="22.5">
      <c r="A211" s="228" t="s">
        <v>1808</v>
      </c>
      <c r="B211" s="229" t="s">
        <v>1306</v>
      </c>
      <c r="C211" s="229" t="s">
        <v>1306</v>
      </c>
      <c r="D211" s="229" t="s">
        <v>1306</v>
      </c>
      <c r="E211" s="229" t="s">
        <v>1306</v>
      </c>
      <c r="F211" s="229" t="s">
        <v>1306</v>
      </c>
      <c r="G211" s="229">
        <v>20000000</v>
      </c>
      <c r="H211" s="229">
        <v>5000000</v>
      </c>
    </row>
    <row r="212" spans="1:8" s="285" customFormat="1" ht="22.5">
      <c r="A212" s="228" t="s">
        <v>1809</v>
      </c>
      <c r="B212" s="229" t="s">
        <v>1306</v>
      </c>
      <c r="C212" s="229" t="s">
        <v>1306</v>
      </c>
      <c r="D212" s="229" t="s">
        <v>1306</v>
      </c>
      <c r="E212" s="229" t="s">
        <v>1306</v>
      </c>
      <c r="F212" s="229" t="s">
        <v>1306</v>
      </c>
      <c r="G212" s="229">
        <v>10700000</v>
      </c>
      <c r="H212" s="229">
        <v>2000000</v>
      </c>
    </row>
    <row r="213" spans="1:8" s="285" customFormat="1" ht="22.5">
      <c r="A213" s="228" t="s">
        <v>1810</v>
      </c>
      <c r="B213" s="229" t="s">
        <v>1306</v>
      </c>
      <c r="C213" s="229" t="s">
        <v>1306</v>
      </c>
      <c r="D213" s="229" t="s">
        <v>1306</v>
      </c>
      <c r="E213" s="229" t="s">
        <v>1306</v>
      </c>
      <c r="F213" s="229" t="s">
        <v>1306</v>
      </c>
      <c r="G213" s="229">
        <v>11500000</v>
      </c>
      <c r="H213" s="229" t="s">
        <v>1306</v>
      </c>
    </row>
    <row r="214" spans="1:8" s="285" customFormat="1" ht="11.25">
      <c r="A214" s="227" t="s">
        <v>631</v>
      </c>
      <c r="B214" s="353" t="s">
        <v>1306</v>
      </c>
      <c r="C214" s="353" t="s">
        <v>1306</v>
      </c>
      <c r="D214" s="353" t="s">
        <v>1306</v>
      </c>
      <c r="E214" s="353" t="s">
        <v>1306</v>
      </c>
      <c r="F214" s="353" t="s">
        <v>1306</v>
      </c>
      <c r="G214" s="353">
        <v>18104000</v>
      </c>
      <c r="H214" s="353">
        <v>800000</v>
      </c>
    </row>
    <row r="215" spans="1:8" s="285" customFormat="1" ht="11.25">
      <c r="A215" s="245" t="s">
        <v>1733</v>
      </c>
      <c r="B215" s="354" t="s">
        <v>1306</v>
      </c>
      <c r="C215" s="354" t="s">
        <v>1306</v>
      </c>
      <c r="D215" s="354" t="s">
        <v>1306</v>
      </c>
      <c r="E215" s="354" t="s">
        <v>1306</v>
      </c>
      <c r="F215" s="354" t="s">
        <v>1306</v>
      </c>
      <c r="G215" s="354">
        <v>18104000</v>
      </c>
      <c r="H215" s="354">
        <v>800000</v>
      </c>
    </row>
    <row r="216" spans="1:8" s="285" customFormat="1" ht="11.25">
      <c r="A216" s="245" t="s">
        <v>1743</v>
      </c>
      <c r="B216" s="354" t="s">
        <v>1306</v>
      </c>
      <c r="C216" s="354" t="s">
        <v>1306</v>
      </c>
      <c r="D216" s="354" t="s">
        <v>1306</v>
      </c>
      <c r="E216" s="354" t="s">
        <v>1306</v>
      </c>
      <c r="F216" s="354" t="s">
        <v>1306</v>
      </c>
      <c r="G216" s="354">
        <v>18104000</v>
      </c>
      <c r="H216" s="354">
        <v>800000</v>
      </c>
    </row>
    <row r="217" spans="1:8" s="285" customFormat="1" ht="11.25">
      <c r="A217" s="245" t="s">
        <v>1811</v>
      </c>
      <c r="B217" s="354" t="s">
        <v>1306</v>
      </c>
      <c r="C217" s="354" t="s">
        <v>1306</v>
      </c>
      <c r="D217" s="354" t="s">
        <v>1306</v>
      </c>
      <c r="E217" s="354" t="s">
        <v>1306</v>
      </c>
      <c r="F217" s="354" t="s">
        <v>1306</v>
      </c>
      <c r="G217" s="354">
        <v>18104000</v>
      </c>
      <c r="H217" s="354">
        <v>800000</v>
      </c>
    </row>
    <row r="218" spans="1:8" s="285" customFormat="1" ht="22.5">
      <c r="A218" s="228" t="s">
        <v>1812</v>
      </c>
      <c r="B218" s="229" t="s">
        <v>1306</v>
      </c>
      <c r="C218" s="229" t="s">
        <v>1306</v>
      </c>
      <c r="D218" s="229" t="s">
        <v>1306</v>
      </c>
      <c r="E218" s="229" t="s">
        <v>1306</v>
      </c>
      <c r="F218" s="229" t="s">
        <v>1306</v>
      </c>
      <c r="G218" s="229">
        <v>10104000</v>
      </c>
      <c r="H218" s="229" t="s">
        <v>1306</v>
      </c>
    </row>
    <row r="219" spans="1:8" s="285" customFormat="1" ht="22.5">
      <c r="A219" s="228" t="s">
        <v>1813</v>
      </c>
      <c r="B219" s="229" t="s">
        <v>1306</v>
      </c>
      <c r="C219" s="229" t="s">
        <v>1306</v>
      </c>
      <c r="D219" s="229" t="s">
        <v>1306</v>
      </c>
      <c r="E219" s="229" t="s">
        <v>1306</v>
      </c>
      <c r="F219" s="229" t="s">
        <v>1306</v>
      </c>
      <c r="G219" s="229">
        <v>8000000</v>
      </c>
      <c r="H219" s="229">
        <v>800000</v>
      </c>
    </row>
    <row r="220" spans="1:8" s="285" customFormat="1" ht="11.25">
      <c r="A220" s="227" t="s">
        <v>636</v>
      </c>
      <c r="B220" s="353">
        <v>45000</v>
      </c>
      <c r="C220" s="353">
        <v>4000</v>
      </c>
      <c r="D220" s="353">
        <v>1005312</v>
      </c>
      <c r="E220" s="353" t="s">
        <v>1306</v>
      </c>
      <c r="F220" s="353" t="s">
        <v>1306</v>
      </c>
      <c r="G220" s="353">
        <v>2892650</v>
      </c>
      <c r="H220" s="353">
        <v>45745022</v>
      </c>
    </row>
    <row r="221" spans="1:8" s="285" customFormat="1" ht="11.25">
      <c r="A221" s="245" t="s">
        <v>1733</v>
      </c>
      <c r="B221" s="354">
        <v>20000</v>
      </c>
      <c r="C221" s="354" t="s">
        <v>1306</v>
      </c>
      <c r="D221" s="354" t="s">
        <v>1306</v>
      </c>
      <c r="E221" s="354" t="s">
        <v>1306</v>
      </c>
      <c r="F221" s="354" t="s">
        <v>1306</v>
      </c>
      <c r="G221" s="354">
        <v>155000</v>
      </c>
      <c r="H221" s="354">
        <v>13991000</v>
      </c>
    </row>
    <row r="222" spans="1:8" s="285" customFormat="1" ht="11.25">
      <c r="A222" s="245" t="s">
        <v>1734</v>
      </c>
      <c r="B222" s="354">
        <v>20000</v>
      </c>
      <c r="C222" s="354" t="s">
        <v>1306</v>
      </c>
      <c r="D222" s="354" t="s">
        <v>1306</v>
      </c>
      <c r="E222" s="354" t="s">
        <v>1306</v>
      </c>
      <c r="F222" s="354" t="s">
        <v>1306</v>
      </c>
      <c r="G222" s="354">
        <v>155000</v>
      </c>
      <c r="H222" s="354">
        <v>13991000</v>
      </c>
    </row>
    <row r="223" spans="1:8" s="285" customFormat="1" ht="11.25">
      <c r="A223" s="245" t="s">
        <v>1801</v>
      </c>
      <c r="B223" s="354">
        <v>20000</v>
      </c>
      <c r="C223" s="354" t="s">
        <v>1306</v>
      </c>
      <c r="D223" s="354" t="s">
        <v>1306</v>
      </c>
      <c r="E223" s="354" t="s">
        <v>1306</v>
      </c>
      <c r="F223" s="354" t="s">
        <v>1306</v>
      </c>
      <c r="G223" s="354">
        <v>155000</v>
      </c>
      <c r="H223" s="354">
        <v>13991000</v>
      </c>
    </row>
    <row r="224" spans="1:8" s="285" customFormat="1" ht="22.5">
      <c r="A224" s="228" t="s">
        <v>1814</v>
      </c>
      <c r="B224" s="229" t="s">
        <v>1306</v>
      </c>
      <c r="C224" s="229" t="s">
        <v>1306</v>
      </c>
      <c r="D224" s="229" t="s">
        <v>1306</v>
      </c>
      <c r="E224" s="229" t="s">
        <v>1306</v>
      </c>
      <c r="F224" s="229" t="s">
        <v>1306</v>
      </c>
      <c r="G224" s="229" t="s">
        <v>1306</v>
      </c>
      <c r="H224" s="229">
        <v>13991000</v>
      </c>
    </row>
    <row r="225" spans="1:8" s="285" customFormat="1" ht="22.5">
      <c r="A225" s="228" t="s">
        <v>1815</v>
      </c>
      <c r="B225" s="229" t="s">
        <v>1306</v>
      </c>
      <c r="C225" s="229" t="s">
        <v>1306</v>
      </c>
      <c r="D225" s="229" t="s">
        <v>1306</v>
      </c>
      <c r="E225" s="229" t="s">
        <v>1306</v>
      </c>
      <c r="F225" s="229" t="s">
        <v>1306</v>
      </c>
      <c r="G225" s="229">
        <v>75000</v>
      </c>
      <c r="H225" s="229" t="s">
        <v>1306</v>
      </c>
    </row>
    <row r="226" spans="1:8" s="285" customFormat="1" ht="22.5">
      <c r="A226" s="228" t="s">
        <v>1816</v>
      </c>
      <c r="B226" s="229">
        <v>20000</v>
      </c>
      <c r="C226" s="229" t="s">
        <v>1306</v>
      </c>
      <c r="D226" s="229" t="s">
        <v>1306</v>
      </c>
      <c r="E226" s="229" t="s">
        <v>1306</v>
      </c>
      <c r="F226" s="229" t="s">
        <v>1306</v>
      </c>
      <c r="G226" s="229">
        <v>80000</v>
      </c>
      <c r="H226" s="229" t="s">
        <v>1306</v>
      </c>
    </row>
    <row r="227" spans="1:8" s="285" customFormat="1" ht="11.25">
      <c r="A227" s="245" t="s">
        <v>1817</v>
      </c>
      <c r="B227" s="354">
        <v>25000</v>
      </c>
      <c r="C227" s="354">
        <v>4000</v>
      </c>
      <c r="D227" s="354">
        <v>1005312</v>
      </c>
      <c r="E227" s="354" t="s">
        <v>1306</v>
      </c>
      <c r="F227" s="354" t="s">
        <v>1306</v>
      </c>
      <c r="G227" s="354">
        <v>2737650</v>
      </c>
      <c r="H227" s="354">
        <v>31754022</v>
      </c>
    </row>
    <row r="228" spans="1:8" s="285" customFormat="1" ht="11.25">
      <c r="A228" s="245" t="s">
        <v>1715</v>
      </c>
      <c r="B228" s="354">
        <v>25000</v>
      </c>
      <c r="C228" s="354">
        <v>4000</v>
      </c>
      <c r="D228" s="354">
        <v>1005312</v>
      </c>
      <c r="E228" s="354" t="s">
        <v>1306</v>
      </c>
      <c r="F228" s="354" t="s">
        <v>1306</v>
      </c>
      <c r="G228" s="354">
        <v>621550</v>
      </c>
      <c r="H228" s="354" t="s">
        <v>1306</v>
      </c>
    </row>
    <row r="229" spans="1:8" s="285" customFormat="1" ht="11.25">
      <c r="A229" s="245" t="s">
        <v>1716</v>
      </c>
      <c r="B229" s="354">
        <v>25000</v>
      </c>
      <c r="C229" s="354">
        <v>4000</v>
      </c>
      <c r="D229" s="354">
        <v>1005312</v>
      </c>
      <c r="E229" s="354" t="s">
        <v>1306</v>
      </c>
      <c r="F229" s="354" t="s">
        <v>1306</v>
      </c>
      <c r="G229" s="354">
        <v>621550</v>
      </c>
      <c r="H229" s="354" t="s">
        <v>1306</v>
      </c>
    </row>
    <row r="230" spans="1:8" s="285" customFormat="1" ht="22.5">
      <c r="A230" s="228" t="s">
        <v>1708</v>
      </c>
      <c r="B230" s="229" t="s">
        <v>1306</v>
      </c>
      <c r="C230" s="229" t="s">
        <v>1306</v>
      </c>
      <c r="D230" s="229">
        <v>5000</v>
      </c>
      <c r="E230" s="229" t="s">
        <v>1306</v>
      </c>
      <c r="F230" s="229" t="s">
        <v>1306</v>
      </c>
      <c r="G230" s="229">
        <v>100000</v>
      </c>
      <c r="H230" s="229" t="s">
        <v>1306</v>
      </c>
    </row>
    <row r="231" spans="1:8" s="285" customFormat="1" ht="22.5">
      <c r="A231" s="228" t="s">
        <v>1709</v>
      </c>
      <c r="B231" s="229" t="s">
        <v>1306</v>
      </c>
      <c r="C231" s="229" t="s">
        <v>1306</v>
      </c>
      <c r="D231" s="229" t="s">
        <v>1306</v>
      </c>
      <c r="E231" s="229" t="s">
        <v>1306</v>
      </c>
      <c r="F231" s="229" t="s">
        <v>1306</v>
      </c>
      <c r="G231" s="229">
        <v>258750</v>
      </c>
      <c r="H231" s="229" t="s">
        <v>1306</v>
      </c>
    </row>
    <row r="232" spans="1:8" s="285" customFormat="1" ht="22.5">
      <c r="A232" s="228" t="s">
        <v>1710</v>
      </c>
      <c r="B232" s="229">
        <v>25000</v>
      </c>
      <c r="C232" s="229">
        <v>4000</v>
      </c>
      <c r="D232" s="229">
        <v>999312</v>
      </c>
      <c r="E232" s="229" t="s">
        <v>1306</v>
      </c>
      <c r="F232" s="229" t="s">
        <v>1306</v>
      </c>
      <c r="G232" s="229">
        <v>238800</v>
      </c>
      <c r="H232" s="229" t="s">
        <v>1306</v>
      </c>
    </row>
    <row r="233" spans="1:8" s="285" customFormat="1" ht="11.25">
      <c r="A233" s="228" t="s">
        <v>1711</v>
      </c>
      <c r="B233" s="229" t="s">
        <v>1306</v>
      </c>
      <c r="C233" s="229" t="s">
        <v>1306</v>
      </c>
      <c r="D233" s="229">
        <v>1000</v>
      </c>
      <c r="E233" s="229" t="s">
        <v>1306</v>
      </c>
      <c r="F233" s="229" t="s">
        <v>1306</v>
      </c>
      <c r="G233" s="229">
        <v>24000</v>
      </c>
      <c r="H233" s="229" t="s">
        <v>1306</v>
      </c>
    </row>
    <row r="234" spans="1:8" s="285" customFormat="1" ht="11.25">
      <c r="A234" s="245" t="s">
        <v>1818</v>
      </c>
      <c r="B234" s="354" t="s">
        <v>1306</v>
      </c>
      <c r="C234" s="354" t="s">
        <v>1306</v>
      </c>
      <c r="D234" s="354" t="s">
        <v>1306</v>
      </c>
      <c r="E234" s="354" t="s">
        <v>1306</v>
      </c>
      <c r="F234" s="354" t="s">
        <v>1306</v>
      </c>
      <c r="G234" s="354">
        <v>2116100</v>
      </c>
      <c r="H234" s="354">
        <v>31754022</v>
      </c>
    </row>
    <row r="235" spans="1:8" s="285" customFormat="1" ht="11.25">
      <c r="A235" s="245" t="s">
        <v>1819</v>
      </c>
      <c r="B235" s="354" t="s">
        <v>1306</v>
      </c>
      <c r="C235" s="354" t="s">
        <v>1306</v>
      </c>
      <c r="D235" s="354" t="s">
        <v>1306</v>
      </c>
      <c r="E235" s="354" t="s">
        <v>1306</v>
      </c>
      <c r="F235" s="354" t="s">
        <v>1306</v>
      </c>
      <c r="G235" s="354">
        <v>416100</v>
      </c>
      <c r="H235" s="354">
        <v>31754022</v>
      </c>
    </row>
    <row r="236" spans="1:8" s="285" customFormat="1" ht="22.5">
      <c r="A236" s="228" t="s">
        <v>1820</v>
      </c>
      <c r="B236" s="229" t="s">
        <v>1306</v>
      </c>
      <c r="C236" s="229" t="s">
        <v>1306</v>
      </c>
      <c r="D236" s="229" t="s">
        <v>1306</v>
      </c>
      <c r="E236" s="229" t="s">
        <v>1306</v>
      </c>
      <c r="F236" s="229" t="s">
        <v>1306</v>
      </c>
      <c r="G236" s="229">
        <v>416100</v>
      </c>
      <c r="H236" s="229">
        <v>31754022</v>
      </c>
    </row>
    <row r="237" spans="1:8" s="285" customFormat="1" ht="11.25">
      <c r="A237" s="245" t="s">
        <v>1821</v>
      </c>
      <c r="B237" s="354" t="s">
        <v>1306</v>
      </c>
      <c r="C237" s="354" t="s">
        <v>1306</v>
      </c>
      <c r="D237" s="354" t="s">
        <v>1306</v>
      </c>
      <c r="E237" s="354" t="s">
        <v>1306</v>
      </c>
      <c r="F237" s="354" t="s">
        <v>1306</v>
      </c>
      <c r="G237" s="354">
        <v>1700000</v>
      </c>
      <c r="H237" s="354" t="s">
        <v>1306</v>
      </c>
    </row>
    <row r="238" spans="1:8" s="285" customFormat="1" ht="11.25">
      <c r="A238" s="228" t="s">
        <v>1822</v>
      </c>
      <c r="B238" s="229" t="s">
        <v>1306</v>
      </c>
      <c r="C238" s="229" t="s">
        <v>1306</v>
      </c>
      <c r="D238" s="229" t="s">
        <v>1306</v>
      </c>
      <c r="E238" s="229" t="s">
        <v>1306</v>
      </c>
      <c r="F238" s="229" t="s">
        <v>1306</v>
      </c>
      <c r="G238" s="229">
        <v>1700000</v>
      </c>
      <c r="H238" s="229" t="s">
        <v>1306</v>
      </c>
    </row>
    <row r="239" spans="1:8" s="285" customFormat="1" ht="22.5">
      <c r="A239" s="227" t="s">
        <v>1823</v>
      </c>
      <c r="B239" s="353">
        <v>11520</v>
      </c>
      <c r="C239" s="353" t="s">
        <v>1306</v>
      </c>
      <c r="D239" s="353">
        <v>74160</v>
      </c>
      <c r="E239" s="353" t="s">
        <v>1306</v>
      </c>
      <c r="F239" s="353" t="s">
        <v>1306</v>
      </c>
      <c r="G239" s="353">
        <v>1387080</v>
      </c>
      <c r="H239" s="353" t="s">
        <v>1306</v>
      </c>
    </row>
    <row r="240" spans="1:8" s="285" customFormat="1" ht="11.25">
      <c r="A240" s="245" t="s">
        <v>1824</v>
      </c>
      <c r="B240" s="354">
        <v>11520</v>
      </c>
      <c r="C240" s="354" t="s">
        <v>1306</v>
      </c>
      <c r="D240" s="354">
        <v>74160</v>
      </c>
      <c r="E240" s="354" t="s">
        <v>1306</v>
      </c>
      <c r="F240" s="354" t="s">
        <v>1306</v>
      </c>
      <c r="G240" s="354">
        <v>1387080</v>
      </c>
      <c r="H240" s="354" t="s">
        <v>1306</v>
      </c>
    </row>
    <row r="241" spans="1:8" s="285" customFormat="1" ht="11.25">
      <c r="A241" s="245" t="s">
        <v>1715</v>
      </c>
      <c r="B241" s="354">
        <v>11520</v>
      </c>
      <c r="C241" s="354" t="s">
        <v>1306</v>
      </c>
      <c r="D241" s="354">
        <v>74160</v>
      </c>
      <c r="E241" s="354" t="s">
        <v>1306</v>
      </c>
      <c r="F241" s="354" t="s">
        <v>1306</v>
      </c>
      <c r="G241" s="354">
        <v>1387080</v>
      </c>
      <c r="H241" s="354" t="s">
        <v>1306</v>
      </c>
    </row>
    <row r="242" spans="1:8" s="285" customFormat="1" ht="11.25">
      <c r="A242" s="245" t="s">
        <v>1716</v>
      </c>
      <c r="B242" s="354">
        <v>11520</v>
      </c>
      <c r="C242" s="354" t="s">
        <v>1306</v>
      </c>
      <c r="D242" s="354">
        <v>74160</v>
      </c>
      <c r="E242" s="354" t="s">
        <v>1306</v>
      </c>
      <c r="F242" s="354" t="s">
        <v>1306</v>
      </c>
      <c r="G242" s="354">
        <v>1387080</v>
      </c>
      <c r="H242" s="354" t="s">
        <v>1306</v>
      </c>
    </row>
    <row r="243" spans="1:8" s="285" customFormat="1" ht="22.5">
      <c r="A243" s="228" t="s">
        <v>1708</v>
      </c>
      <c r="B243" s="229" t="s">
        <v>1306</v>
      </c>
      <c r="C243" s="229" t="s">
        <v>1306</v>
      </c>
      <c r="D243" s="229">
        <v>57000</v>
      </c>
      <c r="E243" s="229" t="s">
        <v>1306</v>
      </c>
      <c r="F243" s="229" t="s">
        <v>1306</v>
      </c>
      <c r="G243" s="229">
        <v>451000</v>
      </c>
      <c r="H243" s="229" t="s">
        <v>1306</v>
      </c>
    </row>
    <row r="244" spans="1:8" s="285" customFormat="1" ht="22.5">
      <c r="A244" s="228" t="s">
        <v>1709</v>
      </c>
      <c r="B244" s="229" t="s">
        <v>1306</v>
      </c>
      <c r="C244" s="229" t="s">
        <v>1306</v>
      </c>
      <c r="D244" s="229" t="s">
        <v>1306</v>
      </c>
      <c r="E244" s="229" t="s">
        <v>1306</v>
      </c>
      <c r="F244" s="229" t="s">
        <v>1306</v>
      </c>
      <c r="G244" s="229">
        <v>492000</v>
      </c>
      <c r="H244" s="229" t="s">
        <v>1306</v>
      </c>
    </row>
    <row r="245" spans="1:8" s="285" customFormat="1" ht="22.5">
      <c r="A245" s="228" t="s">
        <v>1710</v>
      </c>
      <c r="B245" s="229">
        <v>1200</v>
      </c>
      <c r="C245" s="229" t="s">
        <v>1306</v>
      </c>
      <c r="D245" s="229">
        <v>12000</v>
      </c>
      <c r="E245" s="229" t="s">
        <v>1306</v>
      </c>
      <c r="F245" s="229" t="s">
        <v>1306</v>
      </c>
      <c r="G245" s="229">
        <v>348000</v>
      </c>
      <c r="H245" s="229" t="s">
        <v>1306</v>
      </c>
    </row>
    <row r="246" spans="1:8" s="285" customFormat="1" ht="11.25">
      <c r="A246" s="228" t="s">
        <v>1711</v>
      </c>
      <c r="B246" s="229" t="s">
        <v>1306</v>
      </c>
      <c r="C246" s="229" t="s">
        <v>1306</v>
      </c>
      <c r="D246" s="229" t="s">
        <v>1306</v>
      </c>
      <c r="E246" s="229" t="s">
        <v>1306</v>
      </c>
      <c r="F246" s="229" t="s">
        <v>1306</v>
      </c>
      <c r="G246" s="229">
        <v>72000</v>
      </c>
      <c r="H246" s="229" t="s">
        <v>1306</v>
      </c>
    </row>
    <row r="247" spans="1:8" s="285" customFormat="1" ht="11.25">
      <c r="A247" s="228" t="s">
        <v>1825</v>
      </c>
      <c r="B247" s="229">
        <v>10320</v>
      </c>
      <c r="C247" s="229" t="s">
        <v>1306</v>
      </c>
      <c r="D247" s="229">
        <v>5160</v>
      </c>
      <c r="E247" s="229" t="s">
        <v>1306</v>
      </c>
      <c r="F247" s="229" t="s">
        <v>1306</v>
      </c>
      <c r="G247" s="229">
        <v>24080</v>
      </c>
      <c r="H247" s="229" t="s">
        <v>1306</v>
      </c>
    </row>
    <row r="248" spans="1:8" s="285" customFormat="1" ht="11.25">
      <c r="A248" s="227" t="s">
        <v>646</v>
      </c>
      <c r="B248" s="353">
        <v>15000</v>
      </c>
      <c r="C248" s="353" t="s">
        <v>1306</v>
      </c>
      <c r="D248" s="353">
        <v>505844</v>
      </c>
      <c r="E248" s="353" t="s">
        <v>1306</v>
      </c>
      <c r="F248" s="353" t="s">
        <v>1306</v>
      </c>
      <c r="G248" s="353">
        <v>1824528</v>
      </c>
      <c r="H248" s="353">
        <v>1113200</v>
      </c>
    </row>
    <row r="249" spans="1:8" s="285" customFormat="1" ht="11.25">
      <c r="A249" s="245" t="s">
        <v>1824</v>
      </c>
      <c r="B249" s="354">
        <v>15000</v>
      </c>
      <c r="C249" s="354" t="s">
        <v>1306</v>
      </c>
      <c r="D249" s="354">
        <v>505844</v>
      </c>
      <c r="E249" s="354" t="s">
        <v>1306</v>
      </c>
      <c r="F249" s="354" t="s">
        <v>1306</v>
      </c>
      <c r="G249" s="354">
        <v>1824528</v>
      </c>
      <c r="H249" s="354">
        <v>1113200</v>
      </c>
    </row>
    <row r="250" spans="1:8" s="285" customFormat="1" ht="11.25">
      <c r="A250" s="245" t="s">
        <v>1826</v>
      </c>
      <c r="B250" s="354" t="s">
        <v>1306</v>
      </c>
      <c r="C250" s="354" t="s">
        <v>1306</v>
      </c>
      <c r="D250" s="354">
        <v>93300</v>
      </c>
      <c r="E250" s="354" t="s">
        <v>1306</v>
      </c>
      <c r="F250" s="354" t="s">
        <v>1306</v>
      </c>
      <c r="G250" s="354">
        <v>98520</v>
      </c>
      <c r="H250" s="354" t="s">
        <v>1306</v>
      </c>
    </row>
    <row r="251" spans="1:8" s="285" customFormat="1" ht="22.5">
      <c r="A251" s="245" t="s">
        <v>1827</v>
      </c>
      <c r="B251" s="354" t="s">
        <v>1306</v>
      </c>
      <c r="C251" s="354" t="s">
        <v>1306</v>
      </c>
      <c r="D251" s="354">
        <v>93300</v>
      </c>
      <c r="E251" s="354" t="s">
        <v>1306</v>
      </c>
      <c r="F251" s="354" t="s">
        <v>1306</v>
      </c>
      <c r="G251" s="354">
        <v>98520</v>
      </c>
      <c r="H251" s="354" t="s">
        <v>1306</v>
      </c>
    </row>
    <row r="252" spans="1:8" s="285" customFormat="1" ht="22.5">
      <c r="A252" s="228" t="s">
        <v>1828</v>
      </c>
      <c r="B252" s="229" t="s">
        <v>1306</v>
      </c>
      <c r="C252" s="229" t="s">
        <v>1306</v>
      </c>
      <c r="D252" s="229">
        <v>93300</v>
      </c>
      <c r="E252" s="229" t="s">
        <v>1306</v>
      </c>
      <c r="F252" s="229" t="s">
        <v>1306</v>
      </c>
      <c r="G252" s="229">
        <v>98520</v>
      </c>
      <c r="H252" s="229" t="s">
        <v>1306</v>
      </c>
    </row>
    <row r="253" spans="1:8" s="285" customFormat="1" ht="22.5">
      <c r="A253" s="245" t="s">
        <v>1829</v>
      </c>
      <c r="B253" s="354" t="s">
        <v>1306</v>
      </c>
      <c r="C253" s="354" t="s">
        <v>1306</v>
      </c>
      <c r="D253" s="354" t="s">
        <v>1306</v>
      </c>
      <c r="E253" s="354" t="s">
        <v>1306</v>
      </c>
      <c r="F253" s="354" t="s">
        <v>1306</v>
      </c>
      <c r="G253" s="354">
        <v>30000</v>
      </c>
      <c r="H253" s="354" t="s">
        <v>1306</v>
      </c>
    </row>
    <row r="254" spans="1:8" s="285" customFormat="1" ht="22.5">
      <c r="A254" s="245" t="s">
        <v>1827</v>
      </c>
      <c r="B254" s="354" t="s">
        <v>1306</v>
      </c>
      <c r="C254" s="354" t="s">
        <v>1306</v>
      </c>
      <c r="D254" s="354" t="s">
        <v>1306</v>
      </c>
      <c r="E254" s="354" t="s">
        <v>1306</v>
      </c>
      <c r="F254" s="354" t="s">
        <v>1306</v>
      </c>
      <c r="G254" s="354">
        <v>30000</v>
      </c>
      <c r="H254" s="354" t="s">
        <v>1306</v>
      </c>
    </row>
    <row r="255" spans="1:8" s="285" customFormat="1" ht="22.5">
      <c r="A255" s="228" t="s">
        <v>1830</v>
      </c>
      <c r="B255" s="229" t="s">
        <v>1306</v>
      </c>
      <c r="C255" s="229" t="s">
        <v>1306</v>
      </c>
      <c r="D255" s="229" t="s">
        <v>1306</v>
      </c>
      <c r="E255" s="229" t="s">
        <v>1306</v>
      </c>
      <c r="F255" s="229" t="s">
        <v>1306</v>
      </c>
      <c r="G255" s="229">
        <v>30000</v>
      </c>
      <c r="H255" s="229" t="s">
        <v>1306</v>
      </c>
    </row>
    <row r="256" spans="1:8" s="285" customFormat="1" ht="22.5">
      <c r="A256" s="245" t="s">
        <v>1831</v>
      </c>
      <c r="B256" s="354" t="s">
        <v>1306</v>
      </c>
      <c r="C256" s="354" t="s">
        <v>1306</v>
      </c>
      <c r="D256" s="354">
        <v>276944</v>
      </c>
      <c r="E256" s="354" t="s">
        <v>1306</v>
      </c>
      <c r="F256" s="354" t="s">
        <v>1306</v>
      </c>
      <c r="G256" s="354">
        <v>1036436</v>
      </c>
      <c r="H256" s="354" t="s">
        <v>1306</v>
      </c>
    </row>
    <row r="257" spans="1:8" s="285" customFormat="1" ht="22.5">
      <c r="A257" s="245" t="s">
        <v>1827</v>
      </c>
      <c r="B257" s="354" t="s">
        <v>1306</v>
      </c>
      <c r="C257" s="354" t="s">
        <v>1306</v>
      </c>
      <c r="D257" s="354">
        <v>276944</v>
      </c>
      <c r="E257" s="354" t="s">
        <v>1306</v>
      </c>
      <c r="F257" s="354" t="s">
        <v>1306</v>
      </c>
      <c r="G257" s="354">
        <v>1036436</v>
      </c>
      <c r="H257" s="354" t="s">
        <v>1306</v>
      </c>
    </row>
    <row r="258" spans="1:8" s="285" customFormat="1" ht="22.5">
      <c r="A258" s="228" t="s">
        <v>1832</v>
      </c>
      <c r="B258" s="229" t="s">
        <v>1306</v>
      </c>
      <c r="C258" s="229" t="s">
        <v>1306</v>
      </c>
      <c r="D258" s="229">
        <v>15000</v>
      </c>
      <c r="E258" s="229" t="s">
        <v>1306</v>
      </c>
      <c r="F258" s="229" t="s">
        <v>1306</v>
      </c>
      <c r="G258" s="229">
        <v>120000</v>
      </c>
      <c r="H258" s="229" t="s">
        <v>1306</v>
      </c>
    </row>
    <row r="259" spans="1:8" s="285" customFormat="1" ht="22.5">
      <c r="A259" s="228" t="s">
        <v>1833</v>
      </c>
      <c r="B259" s="229" t="s">
        <v>1306</v>
      </c>
      <c r="C259" s="229" t="s">
        <v>1306</v>
      </c>
      <c r="D259" s="229">
        <v>50000</v>
      </c>
      <c r="E259" s="229" t="s">
        <v>1306</v>
      </c>
      <c r="F259" s="229" t="s">
        <v>1306</v>
      </c>
      <c r="G259" s="229">
        <v>75800</v>
      </c>
      <c r="H259" s="229" t="s">
        <v>1306</v>
      </c>
    </row>
    <row r="260" spans="1:8" s="285" customFormat="1" ht="11.25">
      <c r="A260" s="228" t="s">
        <v>1834</v>
      </c>
      <c r="B260" s="229" t="s">
        <v>1306</v>
      </c>
      <c r="C260" s="229" t="s">
        <v>1306</v>
      </c>
      <c r="D260" s="229">
        <v>51000</v>
      </c>
      <c r="E260" s="229" t="s">
        <v>1306</v>
      </c>
      <c r="F260" s="229" t="s">
        <v>1306</v>
      </c>
      <c r="G260" s="229">
        <v>100320</v>
      </c>
      <c r="H260" s="229" t="s">
        <v>1306</v>
      </c>
    </row>
    <row r="261" spans="1:8" s="285" customFormat="1" ht="22.5">
      <c r="A261" s="228" t="s">
        <v>1835</v>
      </c>
      <c r="B261" s="229" t="s">
        <v>1306</v>
      </c>
      <c r="C261" s="229" t="s">
        <v>1306</v>
      </c>
      <c r="D261" s="229">
        <v>128772</v>
      </c>
      <c r="E261" s="229" t="s">
        <v>1306</v>
      </c>
      <c r="F261" s="229" t="s">
        <v>1306</v>
      </c>
      <c r="G261" s="229">
        <v>410772</v>
      </c>
      <c r="H261" s="229" t="s">
        <v>1306</v>
      </c>
    </row>
    <row r="262" spans="1:8" s="285" customFormat="1" ht="11.25">
      <c r="A262" s="228" t="s">
        <v>1836</v>
      </c>
      <c r="B262" s="229" t="s">
        <v>1306</v>
      </c>
      <c r="C262" s="229" t="s">
        <v>1306</v>
      </c>
      <c r="D262" s="229">
        <v>23400</v>
      </c>
      <c r="E262" s="229" t="s">
        <v>1306</v>
      </c>
      <c r="F262" s="229" t="s">
        <v>1306</v>
      </c>
      <c r="G262" s="229">
        <v>312000</v>
      </c>
      <c r="H262" s="229" t="s">
        <v>1306</v>
      </c>
    </row>
    <row r="263" spans="1:8" s="285" customFormat="1" ht="22.5">
      <c r="A263" s="228" t="s">
        <v>1837</v>
      </c>
      <c r="B263" s="229" t="s">
        <v>1306</v>
      </c>
      <c r="C263" s="229" t="s">
        <v>1306</v>
      </c>
      <c r="D263" s="229">
        <v>8772</v>
      </c>
      <c r="E263" s="229" t="s">
        <v>1306</v>
      </c>
      <c r="F263" s="229" t="s">
        <v>1306</v>
      </c>
      <c r="G263" s="229">
        <v>17544</v>
      </c>
      <c r="H263" s="229" t="s">
        <v>1306</v>
      </c>
    </row>
    <row r="264" spans="1:8" s="285" customFormat="1" ht="11.25">
      <c r="A264" s="245" t="s">
        <v>1838</v>
      </c>
      <c r="B264" s="354">
        <v>15000</v>
      </c>
      <c r="C264" s="354" t="s">
        <v>1306</v>
      </c>
      <c r="D264" s="354">
        <v>135600</v>
      </c>
      <c r="E264" s="354" t="s">
        <v>1306</v>
      </c>
      <c r="F264" s="354" t="s">
        <v>1306</v>
      </c>
      <c r="G264" s="354">
        <v>659572</v>
      </c>
      <c r="H264" s="354">
        <v>1113200</v>
      </c>
    </row>
    <row r="265" spans="1:8" s="285" customFormat="1" ht="22.5">
      <c r="A265" s="245" t="s">
        <v>1827</v>
      </c>
      <c r="B265" s="354">
        <v>15000</v>
      </c>
      <c r="C265" s="354" t="s">
        <v>1306</v>
      </c>
      <c r="D265" s="354">
        <v>135600</v>
      </c>
      <c r="E265" s="354" t="s">
        <v>1306</v>
      </c>
      <c r="F265" s="354" t="s">
        <v>1306</v>
      </c>
      <c r="G265" s="354">
        <v>659572</v>
      </c>
      <c r="H265" s="354">
        <v>1113200</v>
      </c>
    </row>
    <row r="266" spans="1:8" s="285" customFormat="1" ht="11.25">
      <c r="A266" s="228" t="s">
        <v>1738</v>
      </c>
      <c r="B266" s="229">
        <v>15000</v>
      </c>
      <c r="C266" s="229" t="s">
        <v>1306</v>
      </c>
      <c r="D266" s="229" t="s">
        <v>1306</v>
      </c>
      <c r="E266" s="229" t="s">
        <v>1306</v>
      </c>
      <c r="F266" s="229" t="s">
        <v>1306</v>
      </c>
      <c r="G266" s="229">
        <v>15000</v>
      </c>
      <c r="H266" s="229" t="s">
        <v>1306</v>
      </c>
    </row>
    <row r="267" spans="1:8" s="285" customFormat="1" ht="11.25">
      <c r="A267" s="228" t="s">
        <v>1839</v>
      </c>
      <c r="B267" s="229" t="s">
        <v>1306</v>
      </c>
      <c r="C267" s="229" t="s">
        <v>1306</v>
      </c>
      <c r="D267" s="229" t="s">
        <v>1306</v>
      </c>
      <c r="E267" s="229" t="s">
        <v>1306</v>
      </c>
      <c r="F267" s="229" t="s">
        <v>1306</v>
      </c>
      <c r="G267" s="229">
        <v>73800</v>
      </c>
      <c r="H267" s="229" t="s">
        <v>1306</v>
      </c>
    </row>
    <row r="268" spans="1:8" s="285" customFormat="1" ht="22.5">
      <c r="A268" s="228" t="s">
        <v>1840</v>
      </c>
      <c r="B268" s="229" t="s">
        <v>1306</v>
      </c>
      <c r="C268" s="229" t="s">
        <v>1306</v>
      </c>
      <c r="D268" s="229" t="s">
        <v>1306</v>
      </c>
      <c r="E268" s="229" t="s">
        <v>1306</v>
      </c>
      <c r="F268" s="229" t="s">
        <v>1306</v>
      </c>
      <c r="G268" s="229" t="s">
        <v>1306</v>
      </c>
      <c r="H268" s="229">
        <v>1113200</v>
      </c>
    </row>
    <row r="269" spans="1:8" s="285" customFormat="1" ht="22.5">
      <c r="A269" s="228" t="s">
        <v>1841</v>
      </c>
      <c r="B269" s="229" t="s">
        <v>1306</v>
      </c>
      <c r="C269" s="229" t="s">
        <v>1306</v>
      </c>
      <c r="D269" s="229">
        <v>101600</v>
      </c>
      <c r="E269" s="229" t="s">
        <v>1306</v>
      </c>
      <c r="F269" s="229" t="s">
        <v>1306</v>
      </c>
      <c r="G269" s="229">
        <v>514372</v>
      </c>
      <c r="H269" s="229" t="s">
        <v>1306</v>
      </c>
    </row>
    <row r="270" spans="1:8" s="285" customFormat="1" ht="22.5">
      <c r="A270" s="228" t="s">
        <v>1842</v>
      </c>
      <c r="B270" s="229" t="s">
        <v>1306</v>
      </c>
      <c r="C270" s="229" t="s">
        <v>1306</v>
      </c>
      <c r="D270" s="229">
        <v>4000</v>
      </c>
      <c r="E270" s="229" t="s">
        <v>1306</v>
      </c>
      <c r="F270" s="229" t="s">
        <v>1306</v>
      </c>
      <c r="G270" s="229">
        <v>26400</v>
      </c>
      <c r="H270" s="229" t="s">
        <v>1306</v>
      </c>
    </row>
    <row r="271" spans="1:8" s="285" customFormat="1" ht="22.5">
      <c r="A271" s="228" t="s">
        <v>1843</v>
      </c>
      <c r="B271" s="229" t="s">
        <v>1306</v>
      </c>
      <c r="C271" s="229" t="s">
        <v>1306</v>
      </c>
      <c r="D271" s="229">
        <v>30000</v>
      </c>
      <c r="E271" s="229" t="s">
        <v>1306</v>
      </c>
      <c r="F271" s="229" t="s">
        <v>1306</v>
      </c>
      <c r="G271" s="229">
        <v>30000</v>
      </c>
      <c r="H271" s="229" t="s">
        <v>1306</v>
      </c>
    </row>
    <row r="272" spans="1:8" s="285" customFormat="1" ht="22.5">
      <c r="A272" s="227" t="s">
        <v>730</v>
      </c>
      <c r="B272" s="353">
        <v>20000</v>
      </c>
      <c r="C272" s="353" t="s">
        <v>1306</v>
      </c>
      <c r="D272" s="353">
        <v>30960</v>
      </c>
      <c r="E272" s="353" t="s">
        <v>1306</v>
      </c>
      <c r="F272" s="353" t="s">
        <v>1306</v>
      </c>
      <c r="G272" s="353">
        <v>264960</v>
      </c>
      <c r="H272" s="353" t="s">
        <v>1306</v>
      </c>
    </row>
    <row r="273" spans="1:8" s="285" customFormat="1" ht="11.25">
      <c r="A273" s="245" t="s">
        <v>1824</v>
      </c>
      <c r="B273" s="354">
        <v>20000</v>
      </c>
      <c r="C273" s="354" t="s">
        <v>1306</v>
      </c>
      <c r="D273" s="354">
        <v>30960</v>
      </c>
      <c r="E273" s="354" t="s">
        <v>1306</v>
      </c>
      <c r="F273" s="354" t="s">
        <v>1306</v>
      </c>
      <c r="G273" s="354">
        <v>264960</v>
      </c>
      <c r="H273" s="354" t="s">
        <v>1306</v>
      </c>
    </row>
    <row r="274" spans="1:8" s="285" customFormat="1" ht="22.5">
      <c r="A274" s="245" t="s">
        <v>1831</v>
      </c>
      <c r="B274" s="354">
        <v>20000</v>
      </c>
      <c r="C274" s="354" t="s">
        <v>1306</v>
      </c>
      <c r="D274" s="354">
        <v>30960</v>
      </c>
      <c r="E274" s="354" t="s">
        <v>1306</v>
      </c>
      <c r="F274" s="354" t="s">
        <v>1306</v>
      </c>
      <c r="G274" s="354">
        <v>264960</v>
      </c>
      <c r="H274" s="354" t="s">
        <v>1306</v>
      </c>
    </row>
    <row r="275" spans="1:8" s="285" customFormat="1" ht="22.5">
      <c r="A275" s="245" t="s">
        <v>1827</v>
      </c>
      <c r="B275" s="354">
        <v>20000</v>
      </c>
      <c r="C275" s="354" t="s">
        <v>1306</v>
      </c>
      <c r="D275" s="354">
        <v>30960</v>
      </c>
      <c r="E275" s="354" t="s">
        <v>1306</v>
      </c>
      <c r="F275" s="354" t="s">
        <v>1306</v>
      </c>
      <c r="G275" s="354">
        <v>264960</v>
      </c>
      <c r="H275" s="354" t="s">
        <v>1306</v>
      </c>
    </row>
    <row r="276" spans="1:8" s="285" customFormat="1" ht="22.5">
      <c r="A276" s="228" t="s">
        <v>1844</v>
      </c>
      <c r="B276" s="229">
        <v>20000</v>
      </c>
      <c r="C276" s="229" t="s">
        <v>1306</v>
      </c>
      <c r="D276" s="229">
        <v>30960</v>
      </c>
      <c r="E276" s="229" t="s">
        <v>1306</v>
      </c>
      <c r="F276" s="229" t="s">
        <v>1306</v>
      </c>
      <c r="G276" s="229">
        <v>264960</v>
      </c>
      <c r="H276" s="229" t="s">
        <v>1306</v>
      </c>
    </row>
    <row r="277" spans="1:8" s="285" customFormat="1" ht="22.5">
      <c r="A277" s="227" t="s">
        <v>731</v>
      </c>
      <c r="B277" s="353" t="s">
        <v>1306</v>
      </c>
      <c r="C277" s="353" t="s">
        <v>1306</v>
      </c>
      <c r="D277" s="353" t="s">
        <v>1306</v>
      </c>
      <c r="E277" s="353" t="s">
        <v>1306</v>
      </c>
      <c r="F277" s="353" t="s">
        <v>1306</v>
      </c>
      <c r="G277" s="353">
        <v>45000</v>
      </c>
      <c r="H277" s="353" t="s">
        <v>1306</v>
      </c>
    </row>
    <row r="278" spans="1:8" s="285" customFormat="1" ht="11.25">
      <c r="A278" s="245" t="s">
        <v>1824</v>
      </c>
      <c r="B278" s="354" t="s">
        <v>1306</v>
      </c>
      <c r="C278" s="354" t="s">
        <v>1306</v>
      </c>
      <c r="D278" s="354" t="s">
        <v>1306</v>
      </c>
      <c r="E278" s="354" t="s">
        <v>1306</v>
      </c>
      <c r="F278" s="354" t="s">
        <v>1306</v>
      </c>
      <c r="G278" s="354">
        <v>45000</v>
      </c>
      <c r="H278" s="354" t="s">
        <v>1306</v>
      </c>
    </row>
    <row r="279" spans="1:8" s="285" customFormat="1" ht="11.25">
      <c r="A279" s="245" t="s">
        <v>1826</v>
      </c>
      <c r="B279" s="354" t="s">
        <v>1306</v>
      </c>
      <c r="C279" s="354" t="s">
        <v>1306</v>
      </c>
      <c r="D279" s="354" t="s">
        <v>1306</v>
      </c>
      <c r="E279" s="354" t="s">
        <v>1306</v>
      </c>
      <c r="F279" s="354" t="s">
        <v>1306</v>
      </c>
      <c r="G279" s="354">
        <v>45000</v>
      </c>
      <c r="H279" s="354" t="s">
        <v>1306</v>
      </c>
    </row>
    <row r="280" spans="1:8" s="285" customFormat="1" ht="22.5">
      <c r="A280" s="245" t="s">
        <v>1827</v>
      </c>
      <c r="B280" s="354" t="s">
        <v>1306</v>
      </c>
      <c r="C280" s="354" t="s">
        <v>1306</v>
      </c>
      <c r="D280" s="354" t="s">
        <v>1306</v>
      </c>
      <c r="E280" s="354" t="s">
        <v>1306</v>
      </c>
      <c r="F280" s="354" t="s">
        <v>1306</v>
      </c>
      <c r="G280" s="354">
        <v>45000</v>
      </c>
      <c r="H280" s="354" t="s">
        <v>1306</v>
      </c>
    </row>
    <row r="281" spans="1:8" s="285" customFormat="1" ht="11.25">
      <c r="A281" s="228" t="s">
        <v>1845</v>
      </c>
      <c r="B281" s="229" t="s">
        <v>1306</v>
      </c>
      <c r="C281" s="229" t="s">
        <v>1306</v>
      </c>
      <c r="D281" s="229" t="s">
        <v>1306</v>
      </c>
      <c r="E281" s="229" t="s">
        <v>1306</v>
      </c>
      <c r="F281" s="229" t="s">
        <v>1306</v>
      </c>
      <c r="G281" s="229">
        <v>45000</v>
      </c>
      <c r="H281" s="229" t="s">
        <v>1306</v>
      </c>
    </row>
    <row r="282" spans="1:8" s="285" customFormat="1" ht="22.5">
      <c r="A282" s="227" t="s">
        <v>732</v>
      </c>
      <c r="B282" s="353" t="s">
        <v>1306</v>
      </c>
      <c r="C282" s="353" t="s">
        <v>1306</v>
      </c>
      <c r="D282" s="353" t="s">
        <v>1306</v>
      </c>
      <c r="E282" s="353" t="s">
        <v>1306</v>
      </c>
      <c r="F282" s="353" t="s">
        <v>1306</v>
      </c>
      <c r="G282" s="353">
        <v>46800</v>
      </c>
      <c r="H282" s="353" t="s">
        <v>1306</v>
      </c>
    </row>
    <row r="283" spans="1:8" s="285" customFormat="1" ht="11.25">
      <c r="A283" s="245" t="s">
        <v>1824</v>
      </c>
      <c r="B283" s="354" t="s">
        <v>1306</v>
      </c>
      <c r="C283" s="354" t="s">
        <v>1306</v>
      </c>
      <c r="D283" s="354" t="s">
        <v>1306</v>
      </c>
      <c r="E283" s="354" t="s">
        <v>1306</v>
      </c>
      <c r="F283" s="354" t="s">
        <v>1306</v>
      </c>
      <c r="G283" s="354">
        <v>46800</v>
      </c>
      <c r="H283" s="354" t="s">
        <v>1306</v>
      </c>
    </row>
    <row r="284" spans="1:8" s="285" customFormat="1" ht="22.5">
      <c r="A284" s="245" t="s">
        <v>1829</v>
      </c>
      <c r="B284" s="354" t="s">
        <v>1306</v>
      </c>
      <c r="C284" s="354" t="s">
        <v>1306</v>
      </c>
      <c r="D284" s="354" t="s">
        <v>1306</v>
      </c>
      <c r="E284" s="354" t="s">
        <v>1306</v>
      </c>
      <c r="F284" s="354" t="s">
        <v>1306</v>
      </c>
      <c r="G284" s="354">
        <v>46800</v>
      </c>
      <c r="H284" s="354" t="s">
        <v>1306</v>
      </c>
    </row>
    <row r="285" spans="1:8" s="285" customFormat="1" ht="22.5">
      <c r="A285" s="245" t="s">
        <v>1827</v>
      </c>
      <c r="B285" s="354" t="s">
        <v>1306</v>
      </c>
      <c r="C285" s="354" t="s">
        <v>1306</v>
      </c>
      <c r="D285" s="354" t="s">
        <v>1306</v>
      </c>
      <c r="E285" s="354" t="s">
        <v>1306</v>
      </c>
      <c r="F285" s="354" t="s">
        <v>1306</v>
      </c>
      <c r="G285" s="354">
        <v>46800</v>
      </c>
      <c r="H285" s="354" t="s">
        <v>1306</v>
      </c>
    </row>
    <row r="286" spans="1:8" s="285" customFormat="1" ht="22.5">
      <c r="A286" s="228" t="s">
        <v>1846</v>
      </c>
      <c r="B286" s="229" t="s">
        <v>1306</v>
      </c>
      <c r="C286" s="229" t="s">
        <v>1306</v>
      </c>
      <c r="D286" s="229" t="s">
        <v>1306</v>
      </c>
      <c r="E286" s="229" t="s">
        <v>1306</v>
      </c>
      <c r="F286" s="229" t="s">
        <v>1306</v>
      </c>
      <c r="G286" s="229">
        <v>46800</v>
      </c>
      <c r="H286" s="229" t="s">
        <v>1306</v>
      </c>
    </row>
    <row r="287" spans="1:8" s="285" customFormat="1" ht="22.5">
      <c r="A287" s="227" t="s">
        <v>733</v>
      </c>
      <c r="B287" s="353" t="s">
        <v>1306</v>
      </c>
      <c r="C287" s="353" t="s">
        <v>1306</v>
      </c>
      <c r="D287" s="353" t="s">
        <v>1306</v>
      </c>
      <c r="E287" s="353" t="s">
        <v>1306</v>
      </c>
      <c r="F287" s="353" t="s">
        <v>1306</v>
      </c>
      <c r="G287" s="353">
        <v>120000</v>
      </c>
      <c r="H287" s="353">
        <v>120000</v>
      </c>
    </row>
    <row r="288" spans="1:8" s="285" customFormat="1" ht="11.25">
      <c r="A288" s="245" t="s">
        <v>1824</v>
      </c>
      <c r="B288" s="354" t="s">
        <v>1306</v>
      </c>
      <c r="C288" s="354" t="s">
        <v>1306</v>
      </c>
      <c r="D288" s="354" t="s">
        <v>1306</v>
      </c>
      <c r="E288" s="354" t="s">
        <v>1306</v>
      </c>
      <c r="F288" s="354" t="s">
        <v>1306</v>
      </c>
      <c r="G288" s="354">
        <v>120000</v>
      </c>
      <c r="H288" s="354">
        <v>120000</v>
      </c>
    </row>
    <row r="289" spans="1:8" s="285" customFormat="1" ht="11.25">
      <c r="A289" s="245" t="s">
        <v>1838</v>
      </c>
      <c r="B289" s="354" t="s">
        <v>1306</v>
      </c>
      <c r="C289" s="354" t="s">
        <v>1306</v>
      </c>
      <c r="D289" s="354" t="s">
        <v>1306</v>
      </c>
      <c r="E289" s="354" t="s">
        <v>1306</v>
      </c>
      <c r="F289" s="354" t="s">
        <v>1306</v>
      </c>
      <c r="G289" s="354">
        <v>120000</v>
      </c>
      <c r="H289" s="354">
        <v>120000</v>
      </c>
    </row>
    <row r="290" spans="1:8" s="285" customFormat="1" ht="22.5">
      <c r="A290" s="245" t="s">
        <v>1827</v>
      </c>
      <c r="B290" s="354" t="s">
        <v>1306</v>
      </c>
      <c r="C290" s="354" t="s">
        <v>1306</v>
      </c>
      <c r="D290" s="354" t="s">
        <v>1306</v>
      </c>
      <c r="E290" s="354" t="s">
        <v>1306</v>
      </c>
      <c r="F290" s="354" t="s">
        <v>1306</v>
      </c>
      <c r="G290" s="354">
        <v>120000</v>
      </c>
      <c r="H290" s="354">
        <v>120000</v>
      </c>
    </row>
    <row r="291" spans="1:8" s="285" customFormat="1" ht="11.25">
      <c r="A291" s="228" t="s">
        <v>1847</v>
      </c>
      <c r="B291" s="229" t="s">
        <v>1306</v>
      </c>
      <c r="C291" s="229" t="s">
        <v>1306</v>
      </c>
      <c r="D291" s="229" t="s">
        <v>1306</v>
      </c>
      <c r="E291" s="229" t="s">
        <v>1306</v>
      </c>
      <c r="F291" s="229" t="s">
        <v>1306</v>
      </c>
      <c r="G291" s="229">
        <v>120000</v>
      </c>
      <c r="H291" s="229">
        <v>120000</v>
      </c>
    </row>
    <row r="292" spans="1:8" s="285" customFormat="1" ht="11.25">
      <c r="A292" s="227" t="s">
        <v>1848</v>
      </c>
      <c r="B292" s="353">
        <v>10800</v>
      </c>
      <c r="C292" s="353" t="s">
        <v>1306</v>
      </c>
      <c r="D292" s="353">
        <v>1000</v>
      </c>
      <c r="E292" s="353" t="s">
        <v>1306</v>
      </c>
      <c r="F292" s="353" t="s">
        <v>1306</v>
      </c>
      <c r="G292" s="353">
        <v>292600</v>
      </c>
      <c r="H292" s="353" t="s">
        <v>1306</v>
      </c>
    </row>
    <row r="293" spans="1:8" s="285" customFormat="1" ht="11.25">
      <c r="A293" s="245" t="s">
        <v>1849</v>
      </c>
      <c r="B293" s="354">
        <v>10800</v>
      </c>
      <c r="C293" s="354" t="s">
        <v>1306</v>
      </c>
      <c r="D293" s="354">
        <v>1000</v>
      </c>
      <c r="E293" s="354" t="s">
        <v>1306</v>
      </c>
      <c r="F293" s="354" t="s">
        <v>1306</v>
      </c>
      <c r="G293" s="354">
        <v>292600</v>
      </c>
      <c r="H293" s="354" t="s">
        <v>1306</v>
      </c>
    </row>
    <row r="294" spans="1:8" s="285" customFormat="1" ht="11.25">
      <c r="A294" s="245" t="s">
        <v>1715</v>
      </c>
      <c r="B294" s="354">
        <v>10800</v>
      </c>
      <c r="C294" s="354" t="s">
        <v>1306</v>
      </c>
      <c r="D294" s="354">
        <v>1000</v>
      </c>
      <c r="E294" s="354" t="s">
        <v>1306</v>
      </c>
      <c r="F294" s="354" t="s">
        <v>1306</v>
      </c>
      <c r="G294" s="354">
        <v>292600</v>
      </c>
      <c r="H294" s="354" t="s">
        <v>1306</v>
      </c>
    </row>
    <row r="295" spans="1:8" s="285" customFormat="1" ht="11.25">
      <c r="A295" s="245" t="s">
        <v>1716</v>
      </c>
      <c r="B295" s="354">
        <v>10800</v>
      </c>
      <c r="C295" s="354" t="s">
        <v>1306</v>
      </c>
      <c r="D295" s="354">
        <v>1000</v>
      </c>
      <c r="E295" s="354" t="s">
        <v>1306</v>
      </c>
      <c r="F295" s="354" t="s">
        <v>1306</v>
      </c>
      <c r="G295" s="354">
        <v>292600</v>
      </c>
      <c r="H295" s="354" t="s">
        <v>1306</v>
      </c>
    </row>
    <row r="296" spans="1:8" s="285" customFormat="1" ht="22.5">
      <c r="A296" s="228" t="s">
        <v>1708</v>
      </c>
      <c r="B296" s="229" t="s">
        <v>1306</v>
      </c>
      <c r="C296" s="229" t="s">
        <v>1306</v>
      </c>
      <c r="D296" s="229" t="s">
        <v>1306</v>
      </c>
      <c r="E296" s="229" t="s">
        <v>1306</v>
      </c>
      <c r="F296" s="229" t="s">
        <v>1306</v>
      </c>
      <c r="G296" s="229">
        <v>206750</v>
      </c>
      <c r="H296" s="229" t="s">
        <v>1306</v>
      </c>
    </row>
    <row r="297" spans="1:8" s="285" customFormat="1" ht="22.5">
      <c r="A297" s="228" t="s">
        <v>1709</v>
      </c>
      <c r="B297" s="229" t="s">
        <v>1306</v>
      </c>
      <c r="C297" s="229" t="s">
        <v>1306</v>
      </c>
      <c r="D297" s="229" t="s">
        <v>1306</v>
      </c>
      <c r="E297" s="229" t="s">
        <v>1306</v>
      </c>
      <c r="F297" s="229" t="s">
        <v>1306</v>
      </c>
      <c r="G297" s="229">
        <v>15000</v>
      </c>
      <c r="H297" s="229" t="s">
        <v>1306</v>
      </c>
    </row>
    <row r="298" spans="1:8" s="285" customFormat="1" ht="22.5">
      <c r="A298" s="228" t="s">
        <v>1710</v>
      </c>
      <c r="B298" s="229">
        <v>10800</v>
      </c>
      <c r="C298" s="229" t="s">
        <v>1306</v>
      </c>
      <c r="D298" s="229">
        <v>1000</v>
      </c>
      <c r="E298" s="229" t="s">
        <v>1306</v>
      </c>
      <c r="F298" s="229" t="s">
        <v>1306</v>
      </c>
      <c r="G298" s="229">
        <v>61250</v>
      </c>
      <c r="H298" s="229" t="s">
        <v>1306</v>
      </c>
    </row>
    <row r="299" spans="1:8" s="285" customFormat="1" ht="11.25">
      <c r="A299" s="228" t="s">
        <v>1711</v>
      </c>
      <c r="B299" s="229" t="s">
        <v>1306</v>
      </c>
      <c r="C299" s="229" t="s">
        <v>1306</v>
      </c>
      <c r="D299" s="229" t="s">
        <v>1306</v>
      </c>
      <c r="E299" s="229" t="s">
        <v>1306</v>
      </c>
      <c r="F299" s="229" t="s">
        <v>1306</v>
      </c>
      <c r="G299" s="229">
        <v>9600</v>
      </c>
      <c r="H299" s="229" t="s">
        <v>1306</v>
      </c>
    </row>
    <row r="300" spans="1:8" s="285" customFormat="1" ht="22.5">
      <c r="A300" s="227" t="s">
        <v>737</v>
      </c>
      <c r="B300" s="353" t="s">
        <v>1306</v>
      </c>
      <c r="C300" s="353" t="s">
        <v>1306</v>
      </c>
      <c r="D300" s="353">
        <v>1133600</v>
      </c>
      <c r="E300" s="353" t="s">
        <v>1306</v>
      </c>
      <c r="F300" s="353" t="s">
        <v>1306</v>
      </c>
      <c r="G300" s="353">
        <v>1377800</v>
      </c>
      <c r="H300" s="353">
        <v>36000</v>
      </c>
    </row>
    <row r="301" spans="1:8" s="285" customFormat="1" ht="11.25">
      <c r="A301" s="245" t="s">
        <v>1849</v>
      </c>
      <c r="B301" s="354" t="s">
        <v>1306</v>
      </c>
      <c r="C301" s="354" t="s">
        <v>1306</v>
      </c>
      <c r="D301" s="354">
        <v>1133600</v>
      </c>
      <c r="E301" s="354" t="s">
        <v>1306</v>
      </c>
      <c r="F301" s="354" t="s">
        <v>1306</v>
      </c>
      <c r="G301" s="354">
        <v>1377800</v>
      </c>
      <c r="H301" s="354">
        <v>36000</v>
      </c>
    </row>
    <row r="302" spans="1:8" s="285" customFormat="1" ht="22.5">
      <c r="A302" s="245" t="s">
        <v>1850</v>
      </c>
      <c r="B302" s="354" t="s">
        <v>1306</v>
      </c>
      <c r="C302" s="354" t="s">
        <v>1306</v>
      </c>
      <c r="D302" s="354">
        <v>102800</v>
      </c>
      <c r="E302" s="354" t="s">
        <v>1306</v>
      </c>
      <c r="F302" s="354" t="s">
        <v>1306</v>
      </c>
      <c r="G302" s="354">
        <v>169200</v>
      </c>
      <c r="H302" s="354">
        <v>36000</v>
      </c>
    </row>
    <row r="303" spans="1:8" s="285" customFormat="1" ht="22.5">
      <c r="A303" s="245" t="s">
        <v>1851</v>
      </c>
      <c r="B303" s="354" t="s">
        <v>1306</v>
      </c>
      <c r="C303" s="354" t="s">
        <v>1306</v>
      </c>
      <c r="D303" s="354">
        <v>102800</v>
      </c>
      <c r="E303" s="354" t="s">
        <v>1306</v>
      </c>
      <c r="F303" s="354" t="s">
        <v>1306</v>
      </c>
      <c r="G303" s="354">
        <v>169200</v>
      </c>
      <c r="H303" s="354">
        <v>36000</v>
      </c>
    </row>
    <row r="304" spans="1:8" s="285" customFormat="1" ht="22.5">
      <c r="A304" s="228" t="s">
        <v>1852</v>
      </c>
      <c r="B304" s="229" t="s">
        <v>1306</v>
      </c>
      <c r="C304" s="229" t="s">
        <v>1306</v>
      </c>
      <c r="D304" s="229">
        <v>102800</v>
      </c>
      <c r="E304" s="229" t="s">
        <v>1306</v>
      </c>
      <c r="F304" s="229" t="s">
        <v>1306</v>
      </c>
      <c r="G304" s="229">
        <v>169200</v>
      </c>
      <c r="H304" s="229">
        <v>36000</v>
      </c>
    </row>
    <row r="305" spans="1:8" s="285" customFormat="1" ht="11.25">
      <c r="A305" s="245" t="s">
        <v>1853</v>
      </c>
      <c r="B305" s="354" t="s">
        <v>1306</v>
      </c>
      <c r="C305" s="354" t="s">
        <v>1306</v>
      </c>
      <c r="D305" s="354">
        <v>1030800</v>
      </c>
      <c r="E305" s="354" t="s">
        <v>1306</v>
      </c>
      <c r="F305" s="354" t="s">
        <v>1306</v>
      </c>
      <c r="G305" s="354">
        <v>1208600</v>
      </c>
      <c r="H305" s="354" t="s">
        <v>1306</v>
      </c>
    </row>
    <row r="306" spans="1:8" s="285" customFormat="1" ht="22.5">
      <c r="A306" s="245" t="s">
        <v>1854</v>
      </c>
      <c r="B306" s="354" t="s">
        <v>1306</v>
      </c>
      <c r="C306" s="354" t="s">
        <v>1306</v>
      </c>
      <c r="D306" s="354">
        <v>1030800</v>
      </c>
      <c r="E306" s="354" t="s">
        <v>1306</v>
      </c>
      <c r="F306" s="354" t="s">
        <v>1306</v>
      </c>
      <c r="G306" s="354">
        <v>1208600</v>
      </c>
      <c r="H306" s="354" t="s">
        <v>1306</v>
      </c>
    </row>
    <row r="307" spans="1:8" s="285" customFormat="1" ht="22.5">
      <c r="A307" s="228" t="s">
        <v>1855</v>
      </c>
      <c r="B307" s="229" t="s">
        <v>1306</v>
      </c>
      <c r="C307" s="229" t="s">
        <v>1306</v>
      </c>
      <c r="D307" s="229">
        <v>156400</v>
      </c>
      <c r="E307" s="229" t="s">
        <v>1306</v>
      </c>
      <c r="F307" s="229" t="s">
        <v>1306</v>
      </c>
      <c r="G307" s="229">
        <v>790400</v>
      </c>
      <c r="H307" s="229" t="s">
        <v>1306</v>
      </c>
    </row>
    <row r="308" spans="1:8" s="285" customFormat="1" ht="11.25">
      <c r="A308" s="228" t="s">
        <v>1856</v>
      </c>
      <c r="B308" s="229" t="s">
        <v>1306</v>
      </c>
      <c r="C308" s="229" t="s">
        <v>1306</v>
      </c>
      <c r="D308" s="229">
        <v>874400</v>
      </c>
      <c r="E308" s="229" t="s">
        <v>1306</v>
      </c>
      <c r="F308" s="229" t="s">
        <v>1306</v>
      </c>
      <c r="G308" s="229">
        <v>418200</v>
      </c>
      <c r="H308" s="229" t="s">
        <v>1306</v>
      </c>
    </row>
    <row r="309" spans="1:8" s="285" customFormat="1" ht="22.5">
      <c r="A309" s="227" t="s">
        <v>1857</v>
      </c>
      <c r="B309" s="353">
        <v>25800</v>
      </c>
      <c r="C309" s="353" t="s">
        <v>1306</v>
      </c>
      <c r="D309" s="353">
        <v>7020</v>
      </c>
      <c r="E309" s="353" t="s">
        <v>1306</v>
      </c>
      <c r="F309" s="353" t="s">
        <v>1306</v>
      </c>
      <c r="G309" s="353">
        <v>683720</v>
      </c>
      <c r="H309" s="353" t="s">
        <v>1306</v>
      </c>
    </row>
    <row r="310" spans="1:8" s="285" customFormat="1" ht="11.25">
      <c r="A310" s="245" t="s">
        <v>1858</v>
      </c>
      <c r="B310" s="354">
        <v>25800</v>
      </c>
      <c r="C310" s="354" t="s">
        <v>1306</v>
      </c>
      <c r="D310" s="354">
        <v>7020</v>
      </c>
      <c r="E310" s="354" t="s">
        <v>1306</v>
      </c>
      <c r="F310" s="354" t="s">
        <v>1306</v>
      </c>
      <c r="G310" s="354">
        <v>562480</v>
      </c>
      <c r="H310" s="354" t="s">
        <v>1306</v>
      </c>
    </row>
    <row r="311" spans="1:8" s="285" customFormat="1" ht="11.25">
      <c r="A311" s="245" t="s">
        <v>1715</v>
      </c>
      <c r="B311" s="354">
        <v>25800</v>
      </c>
      <c r="C311" s="354" t="s">
        <v>1306</v>
      </c>
      <c r="D311" s="354">
        <v>7020</v>
      </c>
      <c r="E311" s="354" t="s">
        <v>1306</v>
      </c>
      <c r="F311" s="354" t="s">
        <v>1306</v>
      </c>
      <c r="G311" s="354">
        <v>562480</v>
      </c>
      <c r="H311" s="354" t="s">
        <v>1306</v>
      </c>
    </row>
    <row r="312" spans="1:8" s="285" customFormat="1" ht="11.25">
      <c r="A312" s="245" t="s">
        <v>1716</v>
      </c>
      <c r="B312" s="354">
        <v>25800</v>
      </c>
      <c r="C312" s="354" t="s">
        <v>1306</v>
      </c>
      <c r="D312" s="354">
        <v>7020</v>
      </c>
      <c r="E312" s="354" t="s">
        <v>1306</v>
      </c>
      <c r="F312" s="354" t="s">
        <v>1306</v>
      </c>
      <c r="G312" s="354">
        <v>562480</v>
      </c>
      <c r="H312" s="354" t="s">
        <v>1306</v>
      </c>
    </row>
    <row r="313" spans="1:8" s="285" customFormat="1" ht="22.5">
      <c r="A313" s="228" t="s">
        <v>1708</v>
      </c>
      <c r="B313" s="229" t="s">
        <v>1306</v>
      </c>
      <c r="C313" s="229" t="s">
        <v>1306</v>
      </c>
      <c r="D313" s="229" t="s">
        <v>1306</v>
      </c>
      <c r="E313" s="229" t="s">
        <v>1306</v>
      </c>
      <c r="F313" s="229" t="s">
        <v>1306</v>
      </c>
      <c r="G313" s="229">
        <v>252000</v>
      </c>
      <c r="H313" s="229" t="s">
        <v>1306</v>
      </c>
    </row>
    <row r="314" spans="1:8" s="285" customFormat="1" ht="22.5">
      <c r="A314" s="228" t="s">
        <v>1709</v>
      </c>
      <c r="B314" s="229" t="s">
        <v>1306</v>
      </c>
      <c r="C314" s="229" t="s">
        <v>1306</v>
      </c>
      <c r="D314" s="229" t="s">
        <v>1306</v>
      </c>
      <c r="E314" s="229" t="s">
        <v>1306</v>
      </c>
      <c r="F314" s="229" t="s">
        <v>1306</v>
      </c>
      <c r="G314" s="229">
        <v>160000</v>
      </c>
      <c r="H314" s="229" t="s">
        <v>1306</v>
      </c>
    </row>
    <row r="315" spans="1:8" s="285" customFormat="1" ht="22.5">
      <c r="A315" s="228" t="s">
        <v>1710</v>
      </c>
      <c r="B315" s="229">
        <v>25800</v>
      </c>
      <c r="C315" s="229" t="s">
        <v>1306</v>
      </c>
      <c r="D315" s="229">
        <v>1000</v>
      </c>
      <c r="E315" s="229" t="s">
        <v>1306</v>
      </c>
      <c r="F315" s="229" t="s">
        <v>1306</v>
      </c>
      <c r="G315" s="229">
        <v>135000</v>
      </c>
      <c r="H315" s="229" t="s">
        <v>1306</v>
      </c>
    </row>
    <row r="316" spans="1:8" s="285" customFormat="1" ht="11.25">
      <c r="A316" s="228" t="s">
        <v>1711</v>
      </c>
      <c r="B316" s="229" t="s">
        <v>1306</v>
      </c>
      <c r="C316" s="229" t="s">
        <v>1306</v>
      </c>
      <c r="D316" s="229">
        <v>6020</v>
      </c>
      <c r="E316" s="229" t="s">
        <v>1306</v>
      </c>
      <c r="F316" s="229" t="s">
        <v>1306</v>
      </c>
      <c r="G316" s="229">
        <v>15480</v>
      </c>
      <c r="H316" s="229" t="s">
        <v>1306</v>
      </c>
    </row>
    <row r="317" spans="1:8" s="285" customFormat="1" ht="11.25">
      <c r="A317" s="245" t="s">
        <v>1859</v>
      </c>
      <c r="B317" s="354" t="s">
        <v>1306</v>
      </c>
      <c r="C317" s="354" t="s">
        <v>1306</v>
      </c>
      <c r="D317" s="354" t="s">
        <v>1306</v>
      </c>
      <c r="E317" s="354" t="s">
        <v>1306</v>
      </c>
      <c r="F317" s="354" t="s">
        <v>1306</v>
      </c>
      <c r="G317" s="354">
        <v>29000</v>
      </c>
      <c r="H317" s="354" t="s">
        <v>1306</v>
      </c>
    </row>
    <row r="318" spans="1:8" s="285" customFormat="1" ht="11.25">
      <c r="A318" s="245" t="s">
        <v>1860</v>
      </c>
      <c r="B318" s="354" t="s">
        <v>1306</v>
      </c>
      <c r="C318" s="354" t="s">
        <v>1306</v>
      </c>
      <c r="D318" s="354" t="s">
        <v>1306</v>
      </c>
      <c r="E318" s="354" t="s">
        <v>1306</v>
      </c>
      <c r="F318" s="354" t="s">
        <v>1306</v>
      </c>
      <c r="G318" s="354">
        <v>29000</v>
      </c>
      <c r="H318" s="354" t="s">
        <v>1306</v>
      </c>
    </row>
    <row r="319" spans="1:8" s="285" customFormat="1" ht="22.5">
      <c r="A319" s="245" t="s">
        <v>1861</v>
      </c>
      <c r="B319" s="354" t="s">
        <v>1306</v>
      </c>
      <c r="C319" s="354" t="s">
        <v>1306</v>
      </c>
      <c r="D319" s="354" t="s">
        <v>1306</v>
      </c>
      <c r="E319" s="354" t="s">
        <v>1306</v>
      </c>
      <c r="F319" s="354" t="s">
        <v>1306</v>
      </c>
      <c r="G319" s="354">
        <v>29000</v>
      </c>
      <c r="H319" s="354" t="s">
        <v>1306</v>
      </c>
    </row>
    <row r="320" spans="1:8" s="285" customFormat="1" ht="11.25">
      <c r="A320" s="228" t="s">
        <v>1862</v>
      </c>
      <c r="B320" s="229" t="s">
        <v>1306</v>
      </c>
      <c r="C320" s="229" t="s">
        <v>1306</v>
      </c>
      <c r="D320" s="229" t="s">
        <v>1306</v>
      </c>
      <c r="E320" s="229" t="s">
        <v>1306</v>
      </c>
      <c r="F320" s="229" t="s">
        <v>1306</v>
      </c>
      <c r="G320" s="229">
        <v>29000</v>
      </c>
      <c r="H320" s="229" t="s">
        <v>1306</v>
      </c>
    </row>
    <row r="321" spans="1:8" s="285" customFormat="1" ht="11.25">
      <c r="A321" s="245" t="s">
        <v>1718</v>
      </c>
      <c r="B321" s="354" t="s">
        <v>1306</v>
      </c>
      <c r="C321" s="354" t="s">
        <v>1306</v>
      </c>
      <c r="D321" s="354" t="s">
        <v>1306</v>
      </c>
      <c r="E321" s="354" t="s">
        <v>1306</v>
      </c>
      <c r="F321" s="354" t="s">
        <v>1306</v>
      </c>
      <c r="G321" s="354">
        <v>92240</v>
      </c>
      <c r="H321" s="354" t="s">
        <v>1306</v>
      </c>
    </row>
    <row r="322" spans="1:8" s="285" customFormat="1" ht="11.25">
      <c r="A322" s="245" t="s">
        <v>1719</v>
      </c>
      <c r="B322" s="354" t="s">
        <v>1306</v>
      </c>
      <c r="C322" s="354" t="s">
        <v>1306</v>
      </c>
      <c r="D322" s="354" t="s">
        <v>1306</v>
      </c>
      <c r="E322" s="354" t="s">
        <v>1306</v>
      </c>
      <c r="F322" s="354" t="s">
        <v>1306</v>
      </c>
      <c r="G322" s="354">
        <v>92240</v>
      </c>
      <c r="H322" s="354" t="s">
        <v>1306</v>
      </c>
    </row>
    <row r="323" spans="1:8" s="285" customFormat="1" ht="11.25">
      <c r="A323" s="245" t="s">
        <v>1720</v>
      </c>
      <c r="B323" s="354" t="s">
        <v>1306</v>
      </c>
      <c r="C323" s="354" t="s">
        <v>1306</v>
      </c>
      <c r="D323" s="354" t="s">
        <v>1306</v>
      </c>
      <c r="E323" s="354" t="s">
        <v>1306</v>
      </c>
      <c r="F323" s="354" t="s">
        <v>1306</v>
      </c>
      <c r="G323" s="354">
        <v>92240</v>
      </c>
      <c r="H323" s="354" t="s">
        <v>1306</v>
      </c>
    </row>
    <row r="324" spans="1:8" s="285" customFormat="1" ht="11.25">
      <c r="A324" s="228" t="s">
        <v>1863</v>
      </c>
      <c r="B324" s="229" t="s">
        <v>1306</v>
      </c>
      <c r="C324" s="229" t="s">
        <v>1306</v>
      </c>
      <c r="D324" s="229" t="s">
        <v>1306</v>
      </c>
      <c r="E324" s="229" t="s">
        <v>1306</v>
      </c>
      <c r="F324" s="229" t="s">
        <v>1306</v>
      </c>
      <c r="G324" s="229">
        <v>92240</v>
      </c>
      <c r="H324" s="229" t="s">
        <v>1306</v>
      </c>
    </row>
    <row r="325" spans="1:8" s="285" customFormat="1" ht="22.5">
      <c r="A325" s="227" t="s">
        <v>738</v>
      </c>
      <c r="B325" s="353" t="s">
        <v>1306</v>
      </c>
      <c r="C325" s="353" t="s">
        <v>1306</v>
      </c>
      <c r="D325" s="353">
        <v>51600</v>
      </c>
      <c r="E325" s="353" t="s">
        <v>1306</v>
      </c>
      <c r="F325" s="353" t="s">
        <v>1306</v>
      </c>
      <c r="G325" s="353">
        <v>1695975</v>
      </c>
      <c r="H325" s="353" t="s">
        <v>1306</v>
      </c>
    </row>
    <row r="326" spans="1:8" s="285" customFormat="1" ht="11.25">
      <c r="A326" s="245" t="s">
        <v>1864</v>
      </c>
      <c r="B326" s="354" t="s">
        <v>1306</v>
      </c>
      <c r="C326" s="354" t="s">
        <v>1306</v>
      </c>
      <c r="D326" s="354">
        <v>51600</v>
      </c>
      <c r="E326" s="354" t="s">
        <v>1306</v>
      </c>
      <c r="F326" s="354" t="s">
        <v>1306</v>
      </c>
      <c r="G326" s="354">
        <v>1695975</v>
      </c>
      <c r="H326" s="354" t="s">
        <v>1306</v>
      </c>
    </row>
    <row r="327" spans="1:8" s="285" customFormat="1" ht="11.25">
      <c r="A327" s="245" t="s">
        <v>1865</v>
      </c>
      <c r="B327" s="354" t="s">
        <v>1306</v>
      </c>
      <c r="C327" s="354" t="s">
        <v>1306</v>
      </c>
      <c r="D327" s="354" t="s">
        <v>1306</v>
      </c>
      <c r="E327" s="354" t="s">
        <v>1306</v>
      </c>
      <c r="F327" s="354" t="s">
        <v>1306</v>
      </c>
      <c r="G327" s="354">
        <v>1540530</v>
      </c>
      <c r="H327" s="354" t="s">
        <v>1306</v>
      </c>
    </row>
    <row r="328" spans="1:8" s="285" customFormat="1" ht="33.75">
      <c r="A328" s="245" t="s">
        <v>1866</v>
      </c>
      <c r="B328" s="354" t="s">
        <v>1306</v>
      </c>
      <c r="C328" s="354" t="s">
        <v>1306</v>
      </c>
      <c r="D328" s="354" t="s">
        <v>1306</v>
      </c>
      <c r="E328" s="354" t="s">
        <v>1306</v>
      </c>
      <c r="F328" s="354" t="s">
        <v>1306</v>
      </c>
      <c r="G328" s="354">
        <v>1540530</v>
      </c>
      <c r="H328" s="354" t="s">
        <v>1306</v>
      </c>
    </row>
    <row r="329" spans="1:8" s="285" customFormat="1" ht="22.5">
      <c r="A329" s="228" t="s">
        <v>1867</v>
      </c>
      <c r="B329" s="229" t="s">
        <v>1306</v>
      </c>
      <c r="C329" s="229" t="s">
        <v>1306</v>
      </c>
      <c r="D329" s="229" t="s">
        <v>1306</v>
      </c>
      <c r="E329" s="229" t="s">
        <v>1306</v>
      </c>
      <c r="F329" s="229" t="s">
        <v>1306</v>
      </c>
      <c r="G329" s="229">
        <v>1540530</v>
      </c>
      <c r="H329" s="229" t="s">
        <v>1306</v>
      </c>
    </row>
    <row r="330" spans="1:8" s="285" customFormat="1" ht="11.25">
      <c r="A330" s="245" t="s">
        <v>1868</v>
      </c>
      <c r="B330" s="354" t="s">
        <v>1306</v>
      </c>
      <c r="C330" s="354" t="s">
        <v>1306</v>
      </c>
      <c r="D330" s="354" t="s">
        <v>1306</v>
      </c>
      <c r="E330" s="354" t="s">
        <v>1306</v>
      </c>
      <c r="F330" s="354" t="s">
        <v>1306</v>
      </c>
      <c r="G330" s="354">
        <v>80410</v>
      </c>
      <c r="H330" s="354" t="s">
        <v>1306</v>
      </c>
    </row>
    <row r="331" spans="1:8" s="285" customFormat="1" ht="33.75">
      <c r="A331" s="245" t="s">
        <v>1866</v>
      </c>
      <c r="B331" s="354" t="s">
        <v>1306</v>
      </c>
      <c r="C331" s="354" t="s">
        <v>1306</v>
      </c>
      <c r="D331" s="354" t="s">
        <v>1306</v>
      </c>
      <c r="E331" s="354" t="s">
        <v>1306</v>
      </c>
      <c r="F331" s="354" t="s">
        <v>1306</v>
      </c>
      <c r="G331" s="354">
        <v>80410</v>
      </c>
      <c r="H331" s="354" t="s">
        <v>1306</v>
      </c>
    </row>
    <row r="332" spans="1:8" s="285" customFormat="1" ht="22.5">
      <c r="A332" s="228" t="s">
        <v>1869</v>
      </c>
      <c r="B332" s="229" t="s">
        <v>1306</v>
      </c>
      <c r="C332" s="229" t="s">
        <v>1306</v>
      </c>
      <c r="D332" s="229" t="s">
        <v>1306</v>
      </c>
      <c r="E332" s="229" t="s">
        <v>1306</v>
      </c>
      <c r="F332" s="229" t="s">
        <v>1306</v>
      </c>
      <c r="G332" s="229">
        <v>80410</v>
      </c>
      <c r="H332" s="229" t="s">
        <v>1306</v>
      </c>
    </row>
    <row r="333" spans="1:8" s="285" customFormat="1" ht="11.25">
      <c r="A333" s="245" t="s">
        <v>1870</v>
      </c>
      <c r="B333" s="354" t="s">
        <v>1306</v>
      </c>
      <c r="C333" s="354" t="s">
        <v>1306</v>
      </c>
      <c r="D333" s="354">
        <v>51600</v>
      </c>
      <c r="E333" s="354" t="s">
        <v>1306</v>
      </c>
      <c r="F333" s="354" t="s">
        <v>1306</v>
      </c>
      <c r="G333" s="354">
        <v>75035</v>
      </c>
      <c r="H333" s="354" t="s">
        <v>1306</v>
      </c>
    </row>
    <row r="334" spans="1:8" s="285" customFormat="1" ht="33.75">
      <c r="A334" s="245" t="s">
        <v>1866</v>
      </c>
      <c r="B334" s="354" t="s">
        <v>1306</v>
      </c>
      <c r="C334" s="354" t="s">
        <v>1306</v>
      </c>
      <c r="D334" s="354">
        <v>51600</v>
      </c>
      <c r="E334" s="354" t="s">
        <v>1306</v>
      </c>
      <c r="F334" s="354" t="s">
        <v>1306</v>
      </c>
      <c r="G334" s="354">
        <v>75035</v>
      </c>
      <c r="H334" s="354" t="s">
        <v>1306</v>
      </c>
    </row>
    <row r="335" spans="1:8" s="285" customFormat="1" ht="22.5">
      <c r="A335" s="228" t="s">
        <v>1871</v>
      </c>
      <c r="B335" s="229" t="s">
        <v>1306</v>
      </c>
      <c r="C335" s="229" t="s">
        <v>1306</v>
      </c>
      <c r="D335" s="229">
        <v>51600</v>
      </c>
      <c r="E335" s="229" t="s">
        <v>1306</v>
      </c>
      <c r="F335" s="229" t="s">
        <v>1306</v>
      </c>
      <c r="G335" s="229">
        <v>75035</v>
      </c>
      <c r="H335" s="229" t="s">
        <v>1306</v>
      </c>
    </row>
    <row r="336" spans="1:8" s="285" customFormat="1" ht="22.5">
      <c r="A336" s="227" t="s">
        <v>739</v>
      </c>
      <c r="B336" s="353" t="s">
        <v>1306</v>
      </c>
      <c r="C336" s="353">
        <v>29000</v>
      </c>
      <c r="D336" s="353">
        <v>129000</v>
      </c>
      <c r="E336" s="353" t="s">
        <v>1306</v>
      </c>
      <c r="F336" s="353" t="s">
        <v>1306</v>
      </c>
      <c r="G336" s="353">
        <v>6732580</v>
      </c>
      <c r="H336" s="353" t="s">
        <v>1306</v>
      </c>
    </row>
    <row r="337" spans="1:8" s="285" customFormat="1" ht="11.25">
      <c r="A337" s="245" t="s">
        <v>1858</v>
      </c>
      <c r="B337" s="354" t="s">
        <v>1306</v>
      </c>
      <c r="C337" s="354">
        <v>29000</v>
      </c>
      <c r="D337" s="354">
        <v>129000</v>
      </c>
      <c r="E337" s="354" t="s">
        <v>1306</v>
      </c>
      <c r="F337" s="354" t="s">
        <v>1306</v>
      </c>
      <c r="G337" s="354">
        <v>6732580</v>
      </c>
      <c r="H337" s="354" t="s">
        <v>1306</v>
      </c>
    </row>
    <row r="338" spans="1:8" s="285" customFormat="1" ht="11.25">
      <c r="A338" s="245" t="s">
        <v>1872</v>
      </c>
      <c r="B338" s="354" t="s">
        <v>1306</v>
      </c>
      <c r="C338" s="354">
        <v>29000</v>
      </c>
      <c r="D338" s="354">
        <v>129000</v>
      </c>
      <c r="E338" s="354" t="s">
        <v>1306</v>
      </c>
      <c r="F338" s="354" t="s">
        <v>1306</v>
      </c>
      <c r="G338" s="354">
        <v>6732580</v>
      </c>
      <c r="H338" s="354" t="s">
        <v>1306</v>
      </c>
    </row>
    <row r="339" spans="1:8" s="285" customFormat="1" ht="11.25">
      <c r="A339" s="245" t="s">
        <v>1873</v>
      </c>
      <c r="B339" s="354" t="s">
        <v>1306</v>
      </c>
      <c r="C339" s="354">
        <v>29000</v>
      </c>
      <c r="D339" s="354">
        <v>129000</v>
      </c>
      <c r="E339" s="354" t="s">
        <v>1306</v>
      </c>
      <c r="F339" s="354" t="s">
        <v>1306</v>
      </c>
      <c r="G339" s="354">
        <v>6732580</v>
      </c>
      <c r="H339" s="354" t="s">
        <v>1306</v>
      </c>
    </row>
    <row r="340" spans="1:8" s="285" customFormat="1" ht="11.25">
      <c r="A340" s="228" t="s">
        <v>1874</v>
      </c>
      <c r="B340" s="229" t="s">
        <v>1306</v>
      </c>
      <c r="C340" s="229" t="s">
        <v>1306</v>
      </c>
      <c r="D340" s="229">
        <v>129000</v>
      </c>
      <c r="E340" s="229" t="s">
        <v>1306</v>
      </c>
      <c r="F340" s="229" t="s">
        <v>1306</v>
      </c>
      <c r="G340" s="229">
        <v>5379000</v>
      </c>
      <c r="H340" s="229" t="s">
        <v>1306</v>
      </c>
    </row>
    <row r="341" spans="1:8" s="285" customFormat="1" ht="22.5">
      <c r="A341" s="228" t="s">
        <v>1875</v>
      </c>
      <c r="B341" s="229" t="s">
        <v>1306</v>
      </c>
      <c r="C341" s="229">
        <v>29000</v>
      </c>
      <c r="D341" s="229" t="s">
        <v>1306</v>
      </c>
      <c r="E341" s="229" t="s">
        <v>1306</v>
      </c>
      <c r="F341" s="229" t="s">
        <v>1306</v>
      </c>
      <c r="G341" s="229">
        <v>1353580</v>
      </c>
      <c r="H341" s="229" t="s">
        <v>1306</v>
      </c>
    </row>
    <row r="342" spans="1:8" s="285" customFormat="1" ht="22.5">
      <c r="A342" s="227" t="s">
        <v>1876</v>
      </c>
      <c r="B342" s="353" t="s">
        <v>1306</v>
      </c>
      <c r="C342" s="353" t="s">
        <v>1306</v>
      </c>
      <c r="D342" s="353" t="s">
        <v>1306</v>
      </c>
      <c r="E342" s="353" t="s">
        <v>1306</v>
      </c>
      <c r="F342" s="353" t="s">
        <v>1306</v>
      </c>
      <c r="G342" s="353">
        <v>3600000</v>
      </c>
      <c r="H342" s="353" t="s">
        <v>1306</v>
      </c>
    </row>
    <row r="343" spans="1:8" s="285" customFormat="1" ht="11.25">
      <c r="A343" s="245" t="s">
        <v>1759</v>
      </c>
      <c r="B343" s="354" t="s">
        <v>1306</v>
      </c>
      <c r="C343" s="354" t="s">
        <v>1306</v>
      </c>
      <c r="D343" s="354" t="s">
        <v>1306</v>
      </c>
      <c r="E343" s="354" t="s">
        <v>1306</v>
      </c>
      <c r="F343" s="354" t="s">
        <v>1306</v>
      </c>
      <c r="G343" s="354">
        <v>3600000</v>
      </c>
      <c r="H343" s="354" t="s">
        <v>1306</v>
      </c>
    </row>
    <row r="344" spans="1:8" s="285" customFormat="1" ht="11.25">
      <c r="A344" s="245" t="s">
        <v>1715</v>
      </c>
      <c r="B344" s="354" t="s">
        <v>1306</v>
      </c>
      <c r="C344" s="354" t="s">
        <v>1306</v>
      </c>
      <c r="D344" s="354" t="s">
        <v>1306</v>
      </c>
      <c r="E344" s="354" t="s">
        <v>1306</v>
      </c>
      <c r="F344" s="354" t="s">
        <v>1306</v>
      </c>
      <c r="G344" s="354">
        <v>3600000</v>
      </c>
      <c r="H344" s="354" t="s">
        <v>1306</v>
      </c>
    </row>
    <row r="345" spans="1:8" s="285" customFormat="1" ht="11.25">
      <c r="A345" s="245" t="s">
        <v>1716</v>
      </c>
      <c r="B345" s="354" t="s">
        <v>1306</v>
      </c>
      <c r="C345" s="354" t="s">
        <v>1306</v>
      </c>
      <c r="D345" s="354" t="s">
        <v>1306</v>
      </c>
      <c r="E345" s="354" t="s">
        <v>1306</v>
      </c>
      <c r="F345" s="354" t="s">
        <v>1306</v>
      </c>
      <c r="G345" s="354">
        <v>3600000</v>
      </c>
      <c r="H345" s="354" t="s">
        <v>1306</v>
      </c>
    </row>
    <row r="346" spans="1:8" s="285" customFormat="1" ht="22.5">
      <c r="A346" s="228" t="s">
        <v>1877</v>
      </c>
      <c r="B346" s="229" t="s">
        <v>1306</v>
      </c>
      <c r="C346" s="229" t="s">
        <v>1306</v>
      </c>
      <c r="D346" s="229" t="s">
        <v>1306</v>
      </c>
      <c r="E346" s="229" t="s">
        <v>1306</v>
      </c>
      <c r="F346" s="229" t="s">
        <v>1306</v>
      </c>
      <c r="G346" s="229">
        <v>3600000</v>
      </c>
      <c r="H346" s="229" t="s">
        <v>1306</v>
      </c>
    </row>
    <row r="347" spans="1:8" s="285" customFormat="1" ht="22.5">
      <c r="A347" s="227" t="s">
        <v>742</v>
      </c>
      <c r="B347" s="353">
        <v>229920</v>
      </c>
      <c r="C347" s="353">
        <v>33000</v>
      </c>
      <c r="D347" s="353">
        <v>259800</v>
      </c>
      <c r="E347" s="353" t="s">
        <v>1306</v>
      </c>
      <c r="F347" s="353" t="s">
        <v>1306</v>
      </c>
      <c r="G347" s="353">
        <v>3761290</v>
      </c>
      <c r="H347" s="353">
        <v>7421426</v>
      </c>
    </row>
    <row r="348" spans="1:8" s="285" customFormat="1" ht="11.25">
      <c r="A348" s="245" t="s">
        <v>1878</v>
      </c>
      <c r="B348" s="354">
        <v>229920</v>
      </c>
      <c r="C348" s="354">
        <v>33000</v>
      </c>
      <c r="D348" s="354">
        <v>259800</v>
      </c>
      <c r="E348" s="354" t="s">
        <v>1306</v>
      </c>
      <c r="F348" s="354" t="s">
        <v>1306</v>
      </c>
      <c r="G348" s="354">
        <v>3761290</v>
      </c>
      <c r="H348" s="354">
        <v>7421426</v>
      </c>
    </row>
    <row r="349" spans="1:8" s="285" customFormat="1" ht="11.25">
      <c r="A349" s="245" t="s">
        <v>1715</v>
      </c>
      <c r="B349" s="354">
        <v>229920</v>
      </c>
      <c r="C349" s="354">
        <v>33000</v>
      </c>
      <c r="D349" s="354">
        <v>220000</v>
      </c>
      <c r="E349" s="354" t="s">
        <v>1306</v>
      </c>
      <c r="F349" s="354" t="s">
        <v>1306</v>
      </c>
      <c r="G349" s="354">
        <v>1418608</v>
      </c>
      <c r="H349" s="354" t="s">
        <v>1306</v>
      </c>
    </row>
    <row r="350" spans="1:8" s="285" customFormat="1" ht="11.25">
      <c r="A350" s="245" t="s">
        <v>1716</v>
      </c>
      <c r="B350" s="354">
        <v>229920</v>
      </c>
      <c r="C350" s="354">
        <v>33000</v>
      </c>
      <c r="D350" s="354">
        <v>220000</v>
      </c>
      <c r="E350" s="354" t="s">
        <v>1306</v>
      </c>
      <c r="F350" s="354" t="s">
        <v>1306</v>
      </c>
      <c r="G350" s="354">
        <v>1418608</v>
      </c>
      <c r="H350" s="354" t="s">
        <v>1306</v>
      </c>
    </row>
    <row r="351" spans="1:8" s="285" customFormat="1" ht="22.5">
      <c r="A351" s="228" t="s">
        <v>1708</v>
      </c>
      <c r="B351" s="229" t="s">
        <v>1306</v>
      </c>
      <c r="C351" s="229" t="s">
        <v>1306</v>
      </c>
      <c r="D351" s="229">
        <v>40000</v>
      </c>
      <c r="E351" s="229" t="s">
        <v>1306</v>
      </c>
      <c r="F351" s="229" t="s">
        <v>1306</v>
      </c>
      <c r="G351" s="229">
        <v>982308</v>
      </c>
      <c r="H351" s="229" t="s">
        <v>1306</v>
      </c>
    </row>
    <row r="352" spans="1:8" s="285" customFormat="1" ht="22.5">
      <c r="A352" s="228" t="s">
        <v>1709</v>
      </c>
      <c r="B352" s="229">
        <v>180000</v>
      </c>
      <c r="C352" s="229" t="s">
        <v>1306</v>
      </c>
      <c r="D352" s="229" t="s">
        <v>1306</v>
      </c>
      <c r="E352" s="229" t="s">
        <v>1306</v>
      </c>
      <c r="F352" s="229" t="s">
        <v>1306</v>
      </c>
      <c r="G352" s="229">
        <v>26400</v>
      </c>
      <c r="H352" s="229" t="s">
        <v>1306</v>
      </c>
    </row>
    <row r="353" spans="1:8" s="285" customFormat="1" ht="22.5">
      <c r="A353" s="228" t="s">
        <v>1710</v>
      </c>
      <c r="B353" s="229">
        <v>49920</v>
      </c>
      <c r="C353" s="229">
        <v>33000</v>
      </c>
      <c r="D353" s="229" t="s">
        <v>1306</v>
      </c>
      <c r="E353" s="229" t="s">
        <v>1306</v>
      </c>
      <c r="F353" s="229" t="s">
        <v>1306</v>
      </c>
      <c r="G353" s="229">
        <v>369700</v>
      </c>
      <c r="H353" s="229" t="s">
        <v>1306</v>
      </c>
    </row>
    <row r="354" spans="1:8" s="285" customFormat="1" ht="11.25">
      <c r="A354" s="228" t="s">
        <v>1711</v>
      </c>
      <c r="B354" s="229" t="s">
        <v>1306</v>
      </c>
      <c r="C354" s="229" t="s">
        <v>1306</v>
      </c>
      <c r="D354" s="229" t="s">
        <v>1306</v>
      </c>
      <c r="E354" s="229" t="s">
        <v>1306</v>
      </c>
      <c r="F354" s="229" t="s">
        <v>1306</v>
      </c>
      <c r="G354" s="229">
        <v>40200</v>
      </c>
      <c r="H354" s="229" t="s">
        <v>1306</v>
      </c>
    </row>
    <row r="355" spans="1:8" s="285" customFormat="1" ht="11.25">
      <c r="A355" s="228" t="s">
        <v>1738</v>
      </c>
      <c r="B355" s="229" t="s">
        <v>1306</v>
      </c>
      <c r="C355" s="229" t="s">
        <v>1306</v>
      </c>
      <c r="D355" s="229">
        <v>180000</v>
      </c>
      <c r="E355" s="229" t="s">
        <v>1306</v>
      </c>
      <c r="F355" s="229" t="s">
        <v>1306</v>
      </c>
      <c r="G355" s="229" t="s">
        <v>1306</v>
      </c>
      <c r="H355" s="229" t="s">
        <v>1306</v>
      </c>
    </row>
    <row r="356" spans="1:8" s="285" customFormat="1" ht="11.25">
      <c r="A356" s="245" t="s">
        <v>1879</v>
      </c>
      <c r="B356" s="354" t="s">
        <v>1306</v>
      </c>
      <c r="C356" s="354" t="s">
        <v>1306</v>
      </c>
      <c r="D356" s="354">
        <v>17400</v>
      </c>
      <c r="E356" s="354" t="s">
        <v>1306</v>
      </c>
      <c r="F356" s="354" t="s">
        <v>1306</v>
      </c>
      <c r="G356" s="354">
        <v>36900</v>
      </c>
      <c r="H356" s="354" t="s">
        <v>1306</v>
      </c>
    </row>
    <row r="357" spans="1:8" s="285" customFormat="1" ht="22.5">
      <c r="A357" s="245" t="s">
        <v>1880</v>
      </c>
      <c r="B357" s="354" t="s">
        <v>1306</v>
      </c>
      <c r="C357" s="354" t="s">
        <v>1306</v>
      </c>
      <c r="D357" s="354">
        <v>17400</v>
      </c>
      <c r="E357" s="354" t="s">
        <v>1306</v>
      </c>
      <c r="F357" s="354" t="s">
        <v>1306</v>
      </c>
      <c r="G357" s="354">
        <v>36900</v>
      </c>
      <c r="H357" s="354" t="s">
        <v>1306</v>
      </c>
    </row>
    <row r="358" spans="1:8" s="285" customFormat="1" ht="11.25">
      <c r="A358" s="228" t="s">
        <v>1881</v>
      </c>
      <c r="B358" s="229" t="s">
        <v>1306</v>
      </c>
      <c r="C358" s="229" t="s">
        <v>1306</v>
      </c>
      <c r="D358" s="229">
        <v>17400</v>
      </c>
      <c r="E358" s="229" t="s">
        <v>1306</v>
      </c>
      <c r="F358" s="229" t="s">
        <v>1306</v>
      </c>
      <c r="G358" s="229">
        <v>36900</v>
      </c>
      <c r="H358" s="229" t="s">
        <v>1306</v>
      </c>
    </row>
    <row r="359" spans="1:8" s="285" customFormat="1" ht="11.25">
      <c r="A359" s="245" t="s">
        <v>1882</v>
      </c>
      <c r="B359" s="354" t="s">
        <v>1306</v>
      </c>
      <c r="C359" s="354" t="s">
        <v>1306</v>
      </c>
      <c r="D359" s="354" t="s">
        <v>1306</v>
      </c>
      <c r="E359" s="354" t="s">
        <v>1306</v>
      </c>
      <c r="F359" s="354" t="s">
        <v>1306</v>
      </c>
      <c r="G359" s="354">
        <v>987500</v>
      </c>
      <c r="H359" s="354">
        <v>1317500</v>
      </c>
    </row>
    <row r="360" spans="1:8" s="285" customFormat="1" ht="11.25">
      <c r="A360" s="245" t="s">
        <v>1883</v>
      </c>
      <c r="B360" s="354" t="s">
        <v>1306</v>
      </c>
      <c r="C360" s="354" t="s">
        <v>1306</v>
      </c>
      <c r="D360" s="354" t="s">
        <v>1306</v>
      </c>
      <c r="E360" s="354" t="s">
        <v>1306</v>
      </c>
      <c r="F360" s="354" t="s">
        <v>1306</v>
      </c>
      <c r="G360" s="354">
        <v>987500</v>
      </c>
      <c r="H360" s="354">
        <v>1317500</v>
      </c>
    </row>
    <row r="361" spans="1:8" s="285" customFormat="1" ht="11.25">
      <c r="A361" s="228" t="s">
        <v>1884</v>
      </c>
      <c r="B361" s="229" t="s">
        <v>1306</v>
      </c>
      <c r="C361" s="229" t="s">
        <v>1306</v>
      </c>
      <c r="D361" s="229" t="s">
        <v>1306</v>
      </c>
      <c r="E361" s="229" t="s">
        <v>1306</v>
      </c>
      <c r="F361" s="229" t="s">
        <v>1306</v>
      </c>
      <c r="G361" s="229">
        <v>150000</v>
      </c>
      <c r="H361" s="229">
        <v>437500</v>
      </c>
    </row>
    <row r="362" spans="1:8" s="285" customFormat="1" ht="11.25">
      <c r="A362" s="228" t="s">
        <v>1885</v>
      </c>
      <c r="B362" s="229" t="s">
        <v>1306</v>
      </c>
      <c r="C362" s="229" t="s">
        <v>1306</v>
      </c>
      <c r="D362" s="229" t="s">
        <v>1306</v>
      </c>
      <c r="E362" s="229" t="s">
        <v>1306</v>
      </c>
      <c r="F362" s="229" t="s">
        <v>1306</v>
      </c>
      <c r="G362" s="229">
        <v>617500</v>
      </c>
      <c r="H362" s="229" t="s">
        <v>1306</v>
      </c>
    </row>
    <row r="363" spans="1:8" s="285" customFormat="1" ht="22.5">
      <c r="A363" s="228" t="s">
        <v>1886</v>
      </c>
      <c r="B363" s="229" t="s">
        <v>1306</v>
      </c>
      <c r="C363" s="229" t="s">
        <v>1306</v>
      </c>
      <c r="D363" s="229" t="s">
        <v>1306</v>
      </c>
      <c r="E363" s="229" t="s">
        <v>1306</v>
      </c>
      <c r="F363" s="229" t="s">
        <v>1306</v>
      </c>
      <c r="G363" s="229">
        <v>150000</v>
      </c>
      <c r="H363" s="229">
        <v>340000</v>
      </c>
    </row>
    <row r="364" spans="1:8" s="285" customFormat="1" ht="11.25">
      <c r="A364" s="228" t="s">
        <v>1887</v>
      </c>
      <c r="B364" s="229" t="s">
        <v>1306</v>
      </c>
      <c r="C364" s="229" t="s">
        <v>1306</v>
      </c>
      <c r="D364" s="229" t="s">
        <v>1306</v>
      </c>
      <c r="E364" s="229" t="s">
        <v>1306</v>
      </c>
      <c r="F364" s="229" t="s">
        <v>1306</v>
      </c>
      <c r="G364" s="229">
        <v>70000</v>
      </c>
      <c r="H364" s="229">
        <v>540000</v>
      </c>
    </row>
    <row r="365" spans="1:8" s="285" customFormat="1" ht="11.25">
      <c r="A365" s="245" t="s">
        <v>1888</v>
      </c>
      <c r="B365" s="354" t="s">
        <v>1306</v>
      </c>
      <c r="C365" s="354" t="s">
        <v>1306</v>
      </c>
      <c r="D365" s="354">
        <v>22400</v>
      </c>
      <c r="E365" s="354" t="s">
        <v>1306</v>
      </c>
      <c r="F365" s="354" t="s">
        <v>1306</v>
      </c>
      <c r="G365" s="354">
        <v>1318282</v>
      </c>
      <c r="H365" s="354">
        <v>6103926</v>
      </c>
    </row>
    <row r="366" spans="1:8" s="285" customFormat="1" ht="11.25">
      <c r="A366" s="245" t="s">
        <v>1883</v>
      </c>
      <c r="B366" s="354" t="s">
        <v>1306</v>
      </c>
      <c r="C366" s="354" t="s">
        <v>1306</v>
      </c>
      <c r="D366" s="354">
        <v>22400</v>
      </c>
      <c r="E366" s="354" t="s">
        <v>1306</v>
      </c>
      <c r="F366" s="354" t="s">
        <v>1306</v>
      </c>
      <c r="G366" s="354">
        <v>1318282</v>
      </c>
      <c r="H366" s="354">
        <v>6103926</v>
      </c>
    </row>
    <row r="367" spans="1:8" s="285" customFormat="1" ht="22.5">
      <c r="A367" s="228" t="s">
        <v>1889</v>
      </c>
      <c r="B367" s="229" t="s">
        <v>1306</v>
      </c>
      <c r="C367" s="229" t="s">
        <v>1306</v>
      </c>
      <c r="D367" s="229" t="s">
        <v>1306</v>
      </c>
      <c r="E367" s="229" t="s">
        <v>1306</v>
      </c>
      <c r="F367" s="229" t="s">
        <v>1306</v>
      </c>
      <c r="G367" s="229" t="s">
        <v>1306</v>
      </c>
      <c r="H367" s="229">
        <v>469000</v>
      </c>
    </row>
    <row r="368" spans="1:8" s="285" customFormat="1" ht="11.25">
      <c r="A368" s="228" t="s">
        <v>1890</v>
      </c>
      <c r="B368" s="229" t="s">
        <v>1306</v>
      </c>
      <c r="C368" s="229" t="s">
        <v>1306</v>
      </c>
      <c r="D368" s="229" t="s">
        <v>1306</v>
      </c>
      <c r="E368" s="229" t="s">
        <v>1306</v>
      </c>
      <c r="F368" s="229" t="s">
        <v>1306</v>
      </c>
      <c r="G368" s="229">
        <v>223162</v>
      </c>
      <c r="H368" s="229">
        <v>3078926</v>
      </c>
    </row>
    <row r="369" spans="1:8" s="285" customFormat="1" ht="11.25">
      <c r="A369" s="228" t="s">
        <v>1891</v>
      </c>
      <c r="B369" s="229" t="s">
        <v>1306</v>
      </c>
      <c r="C369" s="229" t="s">
        <v>1306</v>
      </c>
      <c r="D369" s="229">
        <v>22400</v>
      </c>
      <c r="E369" s="229" t="s">
        <v>1306</v>
      </c>
      <c r="F369" s="229" t="s">
        <v>1306</v>
      </c>
      <c r="G369" s="229">
        <v>1095120</v>
      </c>
      <c r="H369" s="229">
        <v>2556000</v>
      </c>
    </row>
    <row r="370" spans="1:8" s="285" customFormat="1" ht="11.25">
      <c r="A370" s="227" t="s">
        <v>749</v>
      </c>
      <c r="B370" s="353">
        <v>51000</v>
      </c>
      <c r="C370" s="353" t="s">
        <v>1306</v>
      </c>
      <c r="D370" s="353">
        <v>1170000</v>
      </c>
      <c r="E370" s="353" t="s">
        <v>1306</v>
      </c>
      <c r="F370" s="353" t="s">
        <v>1306</v>
      </c>
      <c r="G370" s="353">
        <v>94664000</v>
      </c>
      <c r="H370" s="353">
        <v>9479000</v>
      </c>
    </row>
    <row r="371" spans="1:8" s="285" customFormat="1" ht="11.25">
      <c r="A371" s="245" t="s">
        <v>1892</v>
      </c>
      <c r="B371" s="354">
        <v>51000</v>
      </c>
      <c r="C371" s="354" t="s">
        <v>1306</v>
      </c>
      <c r="D371" s="354">
        <v>1170000</v>
      </c>
      <c r="E371" s="354" t="s">
        <v>1306</v>
      </c>
      <c r="F371" s="354" t="s">
        <v>1306</v>
      </c>
      <c r="G371" s="354">
        <v>94664000</v>
      </c>
      <c r="H371" s="354">
        <v>9479000</v>
      </c>
    </row>
    <row r="372" spans="1:8" s="285" customFormat="1" ht="11.25">
      <c r="A372" s="245" t="s">
        <v>1715</v>
      </c>
      <c r="B372" s="354">
        <v>24000</v>
      </c>
      <c r="C372" s="354" t="s">
        <v>1306</v>
      </c>
      <c r="D372" s="354">
        <v>188000</v>
      </c>
      <c r="E372" s="354" t="s">
        <v>1306</v>
      </c>
      <c r="F372" s="354" t="s">
        <v>1306</v>
      </c>
      <c r="G372" s="354">
        <v>7175000</v>
      </c>
      <c r="H372" s="354">
        <v>468000</v>
      </c>
    </row>
    <row r="373" spans="1:8" s="285" customFormat="1" ht="11.25">
      <c r="A373" s="245" t="s">
        <v>1893</v>
      </c>
      <c r="B373" s="354">
        <v>24000</v>
      </c>
      <c r="C373" s="354" t="s">
        <v>1306</v>
      </c>
      <c r="D373" s="354">
        <v>188000</v>
      </c>
      <c r="E373" s="354" t="s">
        <v>1306</v>
      </c>
      <c r="F373" s="354" t="s">
        <v>1306</v>
      </c>
      <c r="G373" s="354">
        <v>7175000</v>
      </c>
      <c r="H373" s="354">
        <v>468000</v>
      </c>
    </row>
    <row r="374" spans="1:8" s="285" customFormat="1" ht="11.25">
      <c r="A374" s="228" t="s">
        <v>1738</v>
      </c>
      <c r="B374" s="229">
        <v>6000</v>
      </c>
      <c r="C374" s="229" t="s">
        <v>1306</v>
      </c>
      <c r="D374" s="229">
        <v>1000</v>
      </c>
      <c r="E374" s="229" t="s">
        <v>1306</v>
      </c>
      <c r="F374" s="229" t="s">
        <v>1306</v>
      </c>
      <c r="G374" s="229">
        <v>55000</v>
      </c>
      <c r="H374" s="229" t="s">
        <v>1306</v>
      </c>
    </row>
    <row r="375" spans="1:8" s="285" customFormat="1" ht="22.5">
      <c r="A375" s="228" t="s">
        <v>1894</v>
      </c>
      <c r="B375" s="229">
        <v>5000</v>
      </c>
      <c r="C375" s="229" t="s">
        <v>1306</v>
      </c>
      <c r="D375" s="229">
        <v>120000</v>
      </c>
      <c r="E375" s="229" t="s">
        <v>1306</v>
      </c>
      <c r="F375" s="229" t="s">
        <v>1306</v>
      </c>
      <c r="G375" s="229">
        <v>100000</v>
      </c>
      <c r="H375" s="229">
        <v>1000</v>
      </c>
    </row>
    <row r="376" spans="1:8" s="285" customFormat="1" ht="11.25">
      <c r="A376" s="228" t="s">
        <v>1895</v>
      </c>
      <c r="B376" s="229" t="s">
        <v>1306</v>
      </c>
      <c r="C376" s="229" t="s">
        <v>1306</v>
      </c>
      <c r="D376" s="229">
        <v>1000</v>
      </c>
      <c r="E376" s="229" t="s">
        <v>1306</v>
      </c>
      <c r="F376" s="229" t="s">
        <v>1306</v>
      </c>
      <c r="G376" s="229">
        <v>6910000</v>
      </c>
      <c r="H376" s="229">
        <v>1000</v>
      </c>
    </row>
    <row r="377" spans="1:8" s="285" customFormat="1" ht="11.25">
      <c r="A377" s="228" t="s">
        <v>1896</v>
      </c>
      <c r="B377" s="229">
        <v>13000</v>
      </c>
      <c r="C377" s="229" t="s">
        <v>1306</v>
      </c>
      <c r="D377" s="229">
        <v>66000</v>
      </c>
      <c r="E377" s="229" t="s">
        <v>1306</v>
      </c>
      <c r="F377" s="229" t="s">
        <v>1306</v>
      </c>
      <c r="G377" s="229">
        <v>110000</v>
      </c>
      <c r="H377" s="229">
        <v>466000</v>
      </c>
    </row>
    <row r="378" spans="1:8" s="285" customFormat="1" ht="11.25">
      <c r="A378" s="245" t="s">
        <v>1897</v>
      </c>
      <c r="B378" s="354">
        <v>2000</v>
      </c>
      <c r="C378" s="354" t="s">
        <v>1306</v>
      </c>
      <c r="D378" s="354">
        <v>700000</v>
      </c>
      <c r="E378" s="354" t="s">
        <v>1306</v>
      </c>
      <c r="F378" s="354" t="s">
        <v>1306</v>
      </c>
      <c r="G378" s="354">
        <v>10800000</v>
      </c>
      <c r="H378" s="354">
        <v>9005000</v>
      </c>
    </row>
    <row r="379" spans="1:8" s="285" customFormat="1" ht="11.25">
      <c r="A379" s="245" t="s">
        <v>1898</v>
      </c>
      <c r="B379" s="354">
        <v>2000</v>
      </c>
      <c r="C379" s="354" t="s">
        <v>1306</v>
      </c>
      <c r="D379" s="354">
        <v>700000</v>
      </c>
      <c r="E379" s="354" t="s">
        <v>1306</v>
      </c>
      <c r="F379" s="354" t="s">
        <v>1306</v>
      </c>
      <c r="G379" s="354">
        <v>10800000</v>
      </c>
      <c r="H379" s="354">
        <v>9005000</v>
      </c>
    </row>
    <row r="380" spans="1:8" s="285" customFormat="1" ht="22.5">
      <c r="A380" s="228" t="s">
        <v>2018</v>
      </c>
      <c r="B380" s="229" t="s">
        <v>1306</v>
      </c>
      <c r="C380" s="229" t="s">
        <v>1306</v>
      </c>
      <c r="D380" s="229" t="s">
        <v>1306</v>
      </c>
      <c r="E380" s="229" t="s">
        <v>1306</v>
      </c>
      <c r="F380" s="229" t="s">
        <v>1306</v>
      </c>
      <c r="G380" s="229" t="s">
        <v>1306</v>
      </c>
      <c r="H380" s="229">
        <v>400000</v>
      </c>
    </row>
    <row r="381" spans="1:8" s="285" customFormat="1" ht="22.5">
      <c r="A381" s="228" t="s">
        <v>1899</v>
      </c>
      <c r="B381" s="229">
        <v>2000</v>
      </c>
      <c r="C381" s="229" t="s">
        <v>1306</v>
      </c>
      <c r="D381" s="229">
        <v>642000</v>
      </c>
      <c r="E381" s="229" t="s">
        <v>1306</v>
      </c>
      <c r="F381" s="229" t="s">
        <v>1306</v>
      </c>
      <c r="G381" s="229">
        <v>8722000</v>
      </c>
      <c r="H381" s="229">
        <v>5000</v>
      </c>
    </row>
    <row r="382" spans="1:8" s="285" customFormat="1" ht="22.5">
      <c r="A382" s="228" t="s">
        <v>1900</v>
      </c>
      <c r="B382" s="229" t="s">
        <v>1306</v>
      </c>
      <c r="C382" s="229" t="s">
        <v>1306</v>
      </c>
      <c r="D382" s="229">
        <v>8000</v>
      </c>
      <c r="E382" s="229" t="s">
        <v>1306</v>
      </c>
      <c r="F382" s="229" t="s">
        <v>1306</v>
      </c>
      <c r="G382" s="229">
        <v>28000</v>
      </c>
      <c r="H382" s="229" t="s">
        <v>1306</v>
      </c>
    </row>
    <row r="383" spans="1:8" s="285" customFormat="1" ht="33.75">
      <c r="A383" s="228" t="s">
        <v>1901</v>
      </c>
      <c r="B383" s="229" t="s">
        <v>1306</v>
      </c>
      <c r="C383" s="229" t="s">
        <v>1306</v>
      </c>
      <c r="D383" s="229">
        <v>50000</v>
      </c>
      <c r="E383" s="229" t="s">
        <v>1306</v>
      </c>
      <c r="F383" s="229" t="s">
        <v>1306</v>
      </c>
      <c r="G383" s="229">
        <v>50000</v>
      </c>
      <c r="H383" s="229" t="s">
        <v>1306</v>
      </c>
    </row>
    <row r="384" spans="1:8" s="285" customFormat="1" ht="22.5">
      <c r="A384" s="228" t="s">
        <v>2019</v>
      </c>
      <c r="B384" s="229" t="s">
        <v>1306</v>
      </c>
      <c r="C384" s="229" t="s">
        <v>1306</v>
      </c>
      <c r="D384" s="229" t="s">
        <v>1306</v>
      </c>
      <c r="E384" s="229" t="s">
        <v>1306</v>
      </c>
      <c r="F384" s="229" t="s">
        <v>1306</v>
      </c>
      <c r="G384" s="229">
        <v>2000000</v>
      </c>
      <c r="H384" s="229">
        <v>8600000</v>
      </c>
    </row>
    <row r="385" spans="1:8" s="285" customFormat="1" ht="11.25">
      <c r="A385" s="245" t="s">
        <v>1902</v>
      </c>
      <c r="B385" s="354" t="s">
        <v>1306</v>
      </c>
      <c r="C385" s="354" t="s">
        <v>1306</v>
      </c>
      <c r="D385" s="354">
        <v>120000</v>
      </c>
      <c r="E385" s="354" t="s">
        <v>1306</v>
      </c>
      <c r="F385" s="354" t="s">
        <v>1306</v>
      </c>
      <c r="G385" s="354">
        <v>75593000</v>
      </c>
      <c r="H385" s="354">
        <v>1000</v>
      </c>
    </row>
    <row r="386" spans="1:8" s="285" customFormat="1" ht="22.5">
      <c r="A386" s="245" t="s">
        <v>1903</v>
      </c>
      <c r="B386" s="354" t="s">
        <v>1306</v>
      </c>
      <c r="C386" s="354" t="s">
        <v>1306</v>
      </c>
      <c r="D386" s="354">
        <v>120000</v>
      </c>
      <c r="E386" s="354" t="s">
        <v>1306</v>
      </c>
      <c r="F386" s="354" t="s">
        <v>1306</v>
      </c>
      <c r="G386" s="354">
        <v>75593000</v>
      </c>
      <c r="H386" s="354">
        <v>1000</v>
      </c>
    </row>
    <row r="387" spans="1:8" s="285" customFormat="1" ht="22.5">
      <c r="A387" s="228" t="s">
        <v>1904</v>
      </c>
      <c r="B387" s="229" t="s">
        <v>1306</v>
      </c>
      <c r="C387" s="229" t="s">
        <v>1306</v>
      </c>
      <c r="D387" s="229" t="s">
        <v>1306</v>
      </c>
      <c r="E387" s="229" t="s">
        <v>1306</v>
      </c>
      <c r="F387" s="229" t="s">
        <v>1306</v>
      </c>
      <c r="G387" s="229">
        <v>28000000</v>
      </c>
      <c r="H387" s="229" t="s">
        <v>1306</v>
      </c>
    </row>
    <row r="388" spans="1:8" s="285" customFormat="1" ht="22.5">
      <c r="A388" s="228" t="s">
        <v>1905</v>
      </c>
      <c r="B388" s="229" t="s">
        <v>1306</v>
      </c>
      <c r="C388" s="229" t="s">
        <v>1306</v>
      </c>
      <c r="D388" s="229">
        <v>120000</v>
      </c>
      <c r="E388" s="229" t="s">
        <v>1306</v>
      </c>
      <c r="F388" s="229" t="s">
        <v>1306</v>
      </c>
      <c r="G388" s="229">
        <v>47593000</v>
      </c>
      <c r="H388" s="229">
        <v>1000</v>
      </c>
    </row>
    <row r="389" spans="1:8" s="285" customFormat="1" ht="11.25">
      <c r="A389" s="245" t="s">
        <v>1906</v>
      </c>
      <c r="B389" s="354">
        <v>10000</v>
      </c>
      <c r="C389" s="354" t="s">
        <v>1306</v>
      </c>
      <c r="D389" s="354">
        <v>1000</v>
      </c>
      <c r="E389" s="354" t="s">
        <v>1306</v>
      </c>
      <c r="F389" s="354" t="s">
        <v>1306</v>
      </c>
      <c r="G389" s="354">
        <v>150000</v>
      </c>
      <c r="H389" s="354">
        <v>1000</v>
      </c>
    </row>
    <row r="390" spans="1:8" s="285" customFormat="1" ht="11.25">
      <c r="A390" s="245" t="s">
        <v>1907</v>
      </c>
      <c r="B390" s="354">
        <v>10000</v>
      </c>
      <c r="C390" s="354" t="s">
        <v>1306</v>
      </c>
      <c r="D390" s="354">
        <v>1000</v>
      </c>
      <c r="E390" s="354" t="s">
        <v>1306</v>
      </c>
      <c r="F390" s="354" t="s">
        <v>1306</v>
      </c>
      <c r="G390" s="354">
        <v>150000</v>
      </c>
      <c r="H390" s="354">
        <v>1000</v>
      </c>
    </row>
    <row r="391" spans="1:8" s="285" customFormat="1" ht="22.5">
      <c r="A391" s="228" t="s">
        <v>1908</v>
      </c>
      <c r="B391" s="229">
        <v>10000</v>
      </c>
      <c r="C391" s="229" t="s">
        <v>1306</v>
      </c>
      <c r="D391" s="229">
        <v>1000</v>
      </c>
      <c r="E391" s="229" t="s">
        <v>1306</v>
      </c>
      <c r="F391" s="229" t="s">
        <v>1306</v>
      </c>
      <c r="G391" s="229">
        <v>150000</v>
      </c>
      <c r="H391" s="229">
        <v>1000</v>
      </c>
    </row>
    <row r="392" spans="1:8" s="285" customFormat="1" ht="11.25">
      <c r="A392" s="245" t="s">
        <v>1909</v>
      </c>
      <c r="B392" s="354">
        <v>15000</v>
      </c>
      <c r="C392" s="354" t="s">
        <v>1306</v>
      </c>
      <c r="D392" s="354">
        <v>161000</v>
      </c>
      <c r="E392" s="354" t="s">
        <v>1306</v>
      </c>
      <c r="F392" s="354" t="s">
        <v>1306</v>
      </c>
      <c r="G392" s="354">
        <v>946000</v>
      </c>
      <c r="H392" s="354">
        <v>4000</v>
      </c>
    </row>
    <row r="393" spans="1:8" s="285" customFormat="1" ht="11.25">
      <c r="A393" s="245" t="s">
        <v>1907</v>
      </c>
      <c r="B393" s="354">
        <v>15000</v>
      </c>
      <c r="C393" s="354" t="s">
        <v>1306</v>
      </c>
      <c r="D393" s="354">
        <v>161000</v>
      </c>
      <c r="E393" s="354" t="s">
        <v>1306</v>
      </c>
      <c r="F393" s="354" t="s">
        <v>1306</v>
      </c>
      <c r="G393" s="354">
        <v>946000</v>
      </c>
      <c r="H393" s="354">
        <v>4000</v>
      </c>
    </row>
    <row r="394" spans="1:8" s="285" customFormat="1" ht="22.5">
      <c r="A394" s="228" t="s">
        <v>1910</v>
      </c>
      <c r="B394" s="229">
        <v>1000</v>
      </c>
      <c r="C394" s="229" t="s">
        <v>1306</v>
      </c>
      <c r="D394" s="229">
        <v>150000</v>
      </c>
      <c r="E394" s="229" t="s">
        <v>1306</v>
      </c>
      <c r="F394" s="229" t="s">
        <v>1306</v>
      </c>
      <c r="G394" s="229">
        <v>666000</v>
      </c>
      <c r="H394" s="229">
        <v>2000</v>
      </c>
    </row>
    <row r="395" spans="1:8" s="285" customFormat="1" ht="11.25">
      <c r="A395" s="228" t="s">
        <v>1911</v>
      </c>
      <c r="B395" s="229">
        <v>10000</v>
      </c>
      <c r="C395" s="229" t="s">
        <v>1306</v>
      </c>
      <c r="D395" s="229">
        <v>10000</v>
      </c>
      <c r="E395" s="229" t="s">
        <v>1306</v>
      </c>
      <c r="F395" s="229" t="s">
        <v>1306</v>
      </c>
      <c r="G395" s="229">
        <v>180000</v>
      </c>
      <c r="H395" s="229">
        <v>1000</v>
      </c>
    </row>
    <row r="396" spans="1:8" s="285" customFormat="1" ht="22.5">
      <c r="A396" s="228" t="s">
        <v>1912</v>
      </c>
      <c r="B396" s="229">
        <v>4000</v>
      </c>
      <c r="C396" s="229" t="s">
        <v>1306</v>
      </c>
      <c r="D396" s="229">
        <v>1000</v>
      </c>
      <c r="E396" s="229" t="s">
        <v>1306</v>
      </c>
      <c r="F396" s="229" t="s">
        <v>1306</v>
      </c>
      <c r="G396" s="229">
        <v>100000</v>
      </c>
      <c r="H396" s="229">
        <v>1000</v>
      </c>
    </row>
    <row r="397" spans="1:8" s="285" customFormat="1" ht="11.25">
      <c r="A397" s="227" t="s">
        <v>1913</v>
      </c>
      <c r="B397" s="353">
        <v>5400</v>
      </c>
      <c r="C397" s="353" t="s">
        <v>1306</v>
      </c>
      <c r="D397" s="353">
        <v>1000</v>
      </c>
      <c r="E397" s="353" t="s">
        <v>1306</v>
      </c>
      <c r="F397" s="353" t="s">
        <v>1306</v>
      </c>
      <c r="G397" s="353">
        <v>6129000</v>
      </c>
      <c r="H397" s="353" t="s">
        <v>1306</v>
      </c>
    </row>
    <row r="398" spans="1:8" s="285" customFormat="1" ht="11.25">
      <c r="A398" s="245" t="s">
        <v>1714</v>
      </c>
      <c r="B398" s="354">
        <v>5400</v>
      </c>
      <c r="C398" s="354" t="s">
        <v>1306</v>
      </c>
      <c r="D398" s="354">
        <v>1000</v>
      </c>
      <c r="E398" s="354" t="s">
        <v>1306</v>
      </c>
      <c r="F398" s="354" t="s">
        <v>1306</v>
      </c>
      <c r="G398" s="354">
        <v>60000</v>
      </c>
      <c r="H398" s="354" t="s">
        <v>1306</v>
      </c>
    </row>
    <row r="399" spans="1:8" s="285" customFormat="1" ht="11.25">
      <c r="A399" s="245" t="s">
        <v>1715</v>
      </c>
      <c r="B399" s="354">
        <v>5400</v>
      </c>
      <c r="C399" s="354" t="s">
        <v>1306</v>
      </c>
      <c r="D399" s="354">
        <v>1000</v>
      </c>
      <c r="E399" s="354" t="s">
        <v>1306</v>
      </c>
      <c r="F399" s="354" t="s">
        <v>1306</v>
      </c>
      <c r="G399" s="354">
        <v>60000</v>
      </c>
      <c r="H399" s="354" t="s">
        <v>1306</v>
      </c>
    </row>
    <row r="400" spans="1:8" s="285" customFormat="1" ht="11.25">
      <c r="A400" s="245" t="s">
        <v>1716</v>
      </c>
      <c r="B400" s="354">
        <v>5400</v>
      </c>
      <c r="C400" s="354" t="s">
        <v>1306</v>
      </c>
      <c r="D400" s="354">
        <v>1000</v>
      </c>
      <c r="E400" s="354" t="s">
        <v>1306</v>
      </c>
      <c r="F400" s="354" t="s">
        <v>1306</v>
      </c>
      <c r="G400" s="354">
        <v>60000</v>
      </c>
      <c r="H400" s="354" t="s">
        <v>1306</v>
      </c>
    </row>
    <row r="401" spans="1:8" s="285" customFormat="1" ht="22.5">
      <c r="A401" s="228" t="s">
        <v>1709</v>
      </c>
      <c r="B401" s="229" t="s">
        <v>1306</v>
      </c>
      <c r="C401" s="229" t="s">
        <v>1306</v>
      </c>
      <c r="D401" s="229" t="s">
        <v>1306</v>
      </c>
      <c r="E401" s="229" t="s">
        <v>1306</v>
      </c>
      <c r="F401" s="229" t="s">
        <v>1306</v>
      </c>
      <c r="G401" s="229">
        <v>30000</v>
      </c>
      <c r="H401" s="229" t="s">
        <v>1306</v>
      </c>
    </row>
    <row r="402" spans="1:8" s="285" customFormat="1" ht="22.5">
      <c r="A402" s="228" t="s">
        <v>1710</v>
      </c>
      <c r="B402" s="229">
        <v>5400</v>
      </c>
      <c r="C402" s="229" t="s">
        <v>1306</v>
      </c>
      <c r="D402" s="229">
        <v>1000</v>
      </c>
      <c r="E402" s="229" t="s">
        <v>1306</v>
      </c>
      <c r="F402" s="229" t="s">
        <v>1306</v>
      </c>
      <c r="G402" s="229">
        <v>15600</v>
      </c>
      <c r="H402" s="229" t="s">
        <v>1306</v>
      </c>
    </row>
    <row r="403" spans="1:8" s="285" customFormat="1" ht="11.25">
      <c r="A403" s="228" t="s">
        <v>1711</v>
      </c>
      <c r="B403" s="229" t="s">
        <v>1306</v>
      </c>
      <c r="C403" s="229" t="s">
        <v>1306</v>
      </c>
      <c r="D403" s="229" t="s">
        <v>1306</v>
      </c>
      <c r="E403" s="229" t="s">
        <v>1306</v>
      </c>
      <c r="F403" s="229" t="s">
        <v>1306</v>
      </c>
      <c r="G403" s="229">
        <v>14400</v>
      </c>
      <c r="H403" s="229" t="s">
        <v>1306</v>
      </c>
    </row>
    <row r="404" spans="1:8" s="285" customFormat="1" ht="11.25">
      <c r="A404" s="245" t="s">
        <v>1914</v>
      </c>
      <c r="B404" s="354" t="s">
        <v>1306</v>
      </c>
      <c r="C404" s="354" t="s">
        <v>1306</v>
      </c>
      <c r="D404" s="354" t="s">
        <v>1306</v>
      </c>
      <c r="E404" s="354" t="s">
        <v>1306</v>
      </c>
      <c r="F404" s="354" t="s">
        <v>1306</v>
      </c>
      <c r="G404" s="354">
        <v>6069000</v>
      </c>
      <c r="H404" s="354" t="s">
        <v>1306</v>
      </c>
    </row>
    <row r="405" spans="1:8" s="285" customFormat="1" ht="11.25">
      <c r="A405" s="245" t="s">
        <v>1915</v>
      </c>
      <c r="B405" s="354" t="s">
        <v>1306</v>
      </c>
      <c r="C405" s="354" t="s">
        <v>1306</v>
      </c>
      <c r="D405" s="354" t="s">
        <v>1306</v>
      </c>
      <c r="E405" s="354" t="s">
        <v>1306</v>
      </c>
      <c r="F405" s="354" t="s">
        <v>1306</v>
      </c>
      <c r="G405" s="354">
        <v>6069000</v>
      </c>
      <c r="H405" s="354" t="s">
        <v>1306</v>
      </c>
    </row>
    <row r="406" spans="1:8" s="285" customFormat="1" ht="11.25">
      <c r="A406" s="245" t="s">
        <v>1916</v>
      </c>
      <c r="B406" s="354" t="s">
        <v>1306</v>
      </c>
      <c r="C406" s="354" t="s">
        <v>1306</v>
      </c>
      <c r="D406" s="354" t="s">
        <v>1306</v>
      </c>
      <c r="E406" s="354" t="s">
        <v>1306</v>
      </c>
      <c r="F406" s="354" t="s">
        <v>1306</v>
      </c>
      <c r="G406" s="354">
        <v>6069000</v>
      </c>
      <c r="H406" s="354" t="s">
        <v>1306</v>
      </c>
    </row>
    <row r="407" spans="1:8" s="285" customFormat="1" ht="11.25">
      <c r="A407" s="228" t="s">
        <v>1712</v>
      </c>
      <c r="B407" s="229" t="s">
        <v>1306</v>
      </c>
      <c r="C407" s="229" t="s">
        <v>1306</v>
      </c>
      <c r="D407" s="229" t="s">
        <v>1306</v>
      </c>
      <c r="E407" s="229" t="s">
        <v>1306</v>
      </c>
      <c r="F407" s="229" t="s">
        <v>1306</v>
      </c>
      <c r="G407" s="229">
        <v>6069000</v>
      </c>
      <c r="H407" s="229" t="s">
        <v>1306</v>
      </c>
    </row>
    <row r="408" spans="1:8" s="285" customFormat="1" ht="11.25">
      <c r="A408" s="227" t="s">
        <v>1917</v>
      </c>
      <c r="B408" s="353">
        <v>12000</v>
      </c>
      <c r="C408" s="353" t="s">
        <v>1306</v>
      </c>
      <c r="D408" s="353" t="s">
        <v>1306</v>
      </c>
      <c r="E408" s="353" t="s">
        <v>1306</v>
      </c>
      <c r="F408" s="353" t="s">
        <v>1306</v>
      </c>
      <c r="G408" s="353">
        <v>68800</v>
      </c>
      <c r="H408" s="353" t="s">
        <v>1306</v>
      </c>
    </row>
    <row r="409" spans="1:8" s="285" customFormat="1" ht="11.25">
      <c r="A409" s="245" t="s">
        <v>1714</v>
      </c>
      <c r="B409" s="354">
        <v>12000</v>
      </c>
      <c r="C409" s="354" t="s">
        <v>1306</v>
      </c>
      <c r="D409" s="354" t="s">
        <v>1306</v>
      </c>
      <c r="E409" s="354" t="s">
        <v>1306</v>
      </c>
      <c r="F409" s="354" t="s">
        <v>1306</v>
      </c>
      <c r="G409" s="354">
        <v>34800</v>
      </c>
      <c r="H409" s="354" t="s">
        <v>1306</v>
      </c>
    </row>
    <row r="410" spans="1:8" s="285" customFormat="1" ht="11.25">
      <c r="A410" s="245" t="s">
        <v>1715</v>
      </c>
      <c r="B410" s="354">
        <v>12000</v>
      </c>
      <c r="C410" s="354" t="s">
        <v>1306</v>
      </c>
      <c r="D410" s="354" t="s">
        <v>1306</v>
      </c>
      <c r="E410" s="354" t="s">
        <v>1306</v>
      </c>
      <c r="F410" s="354" t="s">
        <v>1306</v>
      </c>
      <c r="G410" s="354">
        <v>34800</v>
      </c>
      <c r="H410" s="354" t="s">
        <v>1306</v>
      </c>
    </row>
    <row r="411" spans="1:8" s="285" customFormat="1" ht="11.25">
      <c r="A411" s="245" t="s">
        <v>1716</v>
      </c>
      <c r="B411" s="354">
        <v>12000</v>
      </c>
      <c r="C411" s="354" t="s">
        <v>1306</v>
      </c>
      <c r="D411" s="354" t="s">
        <v>1306</v>
      </c>
      <c r="E411" s="354" t="s">
        <v>1306</v>
      </c>
      <c r="F411" s="354" t="s">
        <v>1306</v>
      </c>
      <c r="G411" s="354">
        <v>34800</v>
      </c>
      <c r="H411" s="354" t="s">
        <v>1306</v>
      </c>
    </row>
    <row r="412" spans="1:8" s="285" customFormat="1" ht="22.5">
      <c r="A412" s="228" t="s">
        <v>1709</v>
      </c>
      <c r="B412" s="229" t="s">
        <v>1306</v>
      </c>
      <c r="C412" s="229" t="s">
        <v>1306</v>
      </c>
      <c r="D412" s="229" t="s">
        <v>1306</v>
      </c>
      <c r="E412" s="229" t="s">
        <v>1306</v>
      </c>
      <c r="F412" s="229" t="s">
        <v>1306</v>
      </c>
      <c r="G412" s="229">
        <v>15000</v>
      </c>
      <c r="H412" s="229" t="s">
        <v>1306</v>
      </c>
    </row>
    <row r="413" spans="1:8" s="285" customFormat="1" ht="22.5">
      <c r="A413" s="228" t="s">
        <v>1710</v>
      </c>
      <c r="B413" s="229">
        <v>12000</v>
      </c>
      <c r="C413" s="229" t="s">
        <v>1306</v>
      </c>
      <c r="D413" s="229" t="s">
        <v>1306</v>
      </c>
      <c r="E413" s="229" t="s">
        <v>1306</v>
      </c>
      <c r="F413" s="229" t="s">
        <v>1306</v>
      </c>
      <c r="G413" s="229">
        <v>16200</v>
      </c>
      <c r="H413" s="229" t="s">
        <v>1306</v>
      </c>
    </row>
    <row r="414" spans="1:8" s="285" customFormat="1" ht="11.25">
      <c r="A414" s="228" t="s">
        <v>1711</v>
      </c>
      <c r="B414" s="229" t="s">
        <v>1306</v>
      </c>
      <c r="C414" s="229" t="s">
        <v>1306</v>
      </c>
      <c r="D414" s="229" t="s">
        <v>1306</v>
      </c>
      <c r="E414" s="229" t="s">
        <v>1306</v>
      </c>
      <c r="F414" s="229" t="s">
        <v>1306</v>
      </c>
      <c r="G414" s="229">
        <v>3600</v>
      </c>
      <c r="H414" s="229" t="s">
        <v>1306</v>
      </c>
    </row>
    <row r="415" spans="1:8" s="285" customFormat="1" ht="11.25">
      <c r="A415" s="245" t="s">
        <v>1918</v>
      </c>
      <c r="B415" s="354" t="s">
        <v>1306</v>
      </c>
      <c r="C415" s="354" t="s">
        <v>1306</v>
      </c>
      <c r="D415" s="354" t="s">
        <v>1306</v>
      </c>
      <c r="E415" s="354" t="s">
        <v>1306</v>
      </c>
      <c r="F415" s="354" t="s">
        <v>1306</v>
      </c>
      <c r="G415" s="354">
        <v>34000</v>
      </c>
      <c r="H415" s="354" t="s">
        <v>1306</v>
      </c>
    </row>
    <row r="416" spans="1:8" s="285" customFormat="1" ht="22.5">
      <c r="A416" s="245" t="s">
        <v>1919</v>
      </c>
      <c r="B416" s="354" t="s">
        <v>1306</v>
      </c>
      <c r="C416" s="354" t="s">
        <v>1306</v>
      </c>
      <c r="D416" s="354" t="s">
        <v>1306</v>
      </c>
      <c r="E416" s="354" t="s">
        <v>1306</v>
      </c>
      <c r="F416" s="354" t="s">
        <v>1306</v>
      </c>
      <c r="G416" s="354">
        <v>34000</v>
      </c>
      <c r="H416" s="354" t="s">
        <v>1306</v>
      </c>
    </row>
    <row r="417" spans="1:8" s="285" customFormat="1" ht="11.25">
      <c r="A417" s="245" t="s">
        <v>1916</v>
      </c>
      <c r="B417" s="354" t="s">
        <v>1306</v>
      </c>
      <c r="C417" s="354" t="s">
        <v>1306</v>
      </c>
      <c r="D417" s="354" t="s">
        <v>1306</v>
      </c>
      <c r="E417" s="354" t="s">
        <v>1306</v>
      </c>
      <c r="F417" s="354" t="s">
        <v>1306</v>
      </c>
      <c r="G417" s="354">
        <v>34000</v>
      </c>
      <c r="H417" s="354" t="s">
        <v>1306</v>
      </c>
    </row>
    <row r="418" spans="1:8" s="285" customFormat="1" ht="11.25">
      <c r="A418" s="228" t="s">
        <v>1920</v>
      </c>
      <c r="B418" s="229" t="s">
        <v>1306</v>
      </c>
      <c r="C418" s="229" t="s">
        <v>1306</v>
      </c>
      <c r="D418" s="229" t="s">
        <v>1306</v>
      </c>
      <c r="E418" s="229" t="s">
        <v>1306</v>
      </c>
      <c r="F418" s="229" t="s">
        <v>1306</v>
      </c>
      <c r="G418" s="229">
        <v>34000</v>
      </c>
      <c r="H418" s="229" t="s">
        <v>1306</v>
      </c>
    </row>
    <row r="419" spans="1:8" s="285" customFormat="1" ht="22.5">
      <c r="A419" s="227" t="s">
        <v>1921</v>
      </c>
      <c r="B419" s="353">
        <v>99400</v>
      </c>
      <c r="C419" s="353" t="s">
        <v>1306</v>
      </c>
      <c r="D419" s="353">
        <v>75600</v>
      </c>
      <c r="E419" s="353" t="s">
        <v>1306</v>
      </c>
      <c r="F419" s="353" t="s">
        <v>1306</v>
      </c>
      <c r="G419" s="353">
        <v>2137617</v>
      </c>
      <c r="H419" s="353" t="s">
        <v>1306</v>
      </c>
    </row>
    <row r="420" spans="1:8" s="285" customFormat="1" ht="11.25">
      <c r="A420" s="245" t="s">
        <v>1922</v>
      </c>
      <c r="B420" s="354" t="s">
        <v>1306</v>
      </c>
      <c r="C420" s="354" t="s">
        <v>1306</v>
      </c>
      <c r="D420" s="354" t="s">
        <v>1306</v>
      </c>
      <c r="E420" s="354" t="s">
        <v>1306</v>
      </c>
      <c r="F420" s="354" t="s">
        <v>1306</v>
      </c>
      <c r="G420" s="354">
        <v>540000</v>
      </c>
      <c r="H420" s="354" t="s">
        <v>1306</v>
      </c>
    </row>
    <row r="421" spans="1:8" s="285" customFormat="1" ht="11.25">
      <c r="A421" s="245" t="s">
        <v>1923</v>
      </c>
      <c r="B421" s="354" t="s">
        <v>1306</v>
      </c>
      <c r="C421" s="354" t="s">
        <v>1306</v>
      </c>
      <c r="D421" s="354" t="s">
        <v>1306</v>
      </c>
      <c r="E421" s="354" t="s">
        <v>1306</v>
      </c>
      <c r="F421" s="354" t="s">
        <v>1306</v>
      </c>
      <c r="G421" s="354">
        <v>540000</v>
      </c>
      <c r="H421" s="354" t="s">
        <v>1306</v>
      </c>
    </row>
    <row r="422" spans="1:8" s="285" customFormat="1" ht="11.25">
      <c r="A422" s="245" t="s">
        <v>1916</v>
      </c>
      <c r="B422" s="354" t="s">
        <v>1306</v>
      </c>
      <c r="C422" s="354" t="s">
        <v>1306</v>
      </c>
      <c r="D422" s="354" t="s">
        <v>1306</v>
      </c>
      <c r="E422" s="354" t="s">
        <v>1306</v>
      </c>
      <c r="F422" s="354" t="s">
        <v>1306</v>
      </c>
      <c r="G422" s="354">
        <v>540000</v>
      </c>
      <c r="H422" s="354" t="s">
        <v>1306</v>
      </c>
    </row>
    <row r="423" spans="1:8" s="285" customFormat="1" ht="11.25">
      <c r="A423" s="228" t="s">
        <v>1924</v>
      </c>
      <c r="B423" s="229" t="s">
        <v>1306</v>
      </c>
      <c r="C423" s="229" t="s">
        <v>1306</v>
      </c>
      <c r="D423" s="229" t="s">
        <v>1306</v>
      </c>
      <c r="E423" s="229" t="s">
        <v>1306</v>
      </c>
      <c r="F423" s="229" t="s">
        <v>1306</v>
      </c>
      <c r="G423" s="229">
        <v>540000</v>
      </c>
      <c r="H423" s="229" t="s">
        <v>1306</v>
      </c>
    </row>
    <row r="424" spans="1:8" s="285" customFormat="1" ht="11.25">
      <c r="A424" s="245" t="s">
        <v>1918</v>
      </c>
      <c r="B424" s="354" t="s">
        <v>1306</v>
      </c>
      <c r="C424" s="354" t="s">
        <v>1306</v>
      </c>
      <c r="D424" s="354">
        <v>5000</v>
      </c>
      <c r="E424" s="354" t="s">
        <v>1306</v>
      </c>
      <c r="F424" s="354" t="s">
        <v>1306</v>
      </c>
      <c r="G424" s="354">
        <v>80400</v>
      </c>
      <c r="H424" s="354" t="s">
        <v>1306</v>
      </c>
    </row>
    <row r="425" spans="1:8" s="285" customFormat="1" ht="22.5">
      <c r="A425" s="245" t="s">
        <v>1919</v>
      </c>
      <c r="B425" s="354" t="s">
        <v>1306</v>
      </c>
      <c r="C425" s="354" t="s">
        <v>1306</v>
      </c>
      <c r="D425" s="354">
        <v>5000</v>
      </c>
      <c r="E425" s="354" t="s">
        <v>1306</v>
      </c>
      <c r="F425" s="354" t="s">
        <v>1306</v>
      </c>
      <c r="G425" s="354">
        <v>80400</v>
      </c>
      <c r="H425" s="354" t="s">
        <v>1306</v>
      </c>
    </row>
    <row r="426" spans="1:8" s="285" customFormat="1" ht="11.25">
      <c r="A426" s="245" t="s">
        <v>1916</v>
      </c>
      <c r="B426" s="354" t="s">
        <v>1306</v>
      </c>
      <c r="C426" s="354" t="s">
        <v>1306</v>
      </c>
      <c r="D426" s="354">
        <v>5000</v>
      </c>
      <c r="E426" s="354" t="s">
        <v>1306</v>
      </c>
      <c r="F426" s="354" t="s">
        <v>1306</v>
      </c>
      <c r="G426" s="354">
        <v>80400</v>
      </c>
      <c r="H426" s="354" t="s">
        <v>1306</v>
      </c>
    </row>
    <row r="427" spans="1:8" s="285" customFormat="1" ht="11.25">
      <c r="A427" s="228" t="s">
        <v>1925</v>
      </c>
      <c r="B427" s="229" t="s">
        <v>1306</v>
      </c>
      <c r="C427" s="229" t="s">
        <v>1306</v>
      </c>
      <c r="D427" s="229">
        <v>5000</v>
      </c>
      <c r="E427" s="229" t="s">
        <v>1306</v>
      </c>
      <c r="F427" s="229" t="s">
        <v>1306</v>
      </c>
      <c r="G427" s="229">
        <v>80400</v>
      </c>
      <c r="H427" s="229" t="s">
        <v>1306</v>
      </c>
    </row>
    <row r="428" spans="1:8" s="285" customFormat="1" ht="11.25">
      <c r="A428" s="245" t="s">
        <v>1926</v>
      </c>
      <c r="B428" s="354">
        <v>99400</v>
      </c>
      <c r="C428" s="354" t="s">
        <v>1306</v>
      </c>
      <c r="D428" s="354">
        <v>70600</v>
      </c>
      <c r="E428" s="354" t="s">
        <v>1306</v>
      </c>
      <c r="F428" s="354" t="s">
        <v>1306</v>
      </c>
      <c r="G428" s="354">
        <v>1517217</v>
      </c>
      <c r="H428" s="354" t="s">
        <v>1306</v>
      </c>
    </row>
    <row r="429" spans="1:8" s="285" customFormat="1" ht="11.25">
      <c r="A429" s="245" t="s">
        <v>1715</v>
      </c>
      <c r="B429" s="354">
        <v>21000</v>
      </c>
      <c r="C429" s="354" t="s">
        <v>1306</v>
      </c>
      <c r="D429" s="354">
        <v>1000</v>
      </c>
      <c r="E429" s="354" t="s">
        <v>1306</v>
      </c>
      <c r="F429" s="354" t="s">
        <v>1306</v>
      </c>
      <c r="G429" s="354">
        <v>677000</v>
      </c>
      <c r="H429" s="354" t="s">
        <v>1306</v>
      </c>
    </row>
    <row r="430" spans="1:8" s="285" customFormat="1" ht="11.25">
      <c r="A430" s="245" t="s">
        <v>1716</v>
      </c>
      <c r="B430" s="354">
        <v>21000</v>
      </c>
      <c r="C430" s="354" t="s">
        <v>1306</v>
      </c>
      <c r="D430" s="354">
        <v>1000</v>
      </c>
      <c r="E430" s="354" t="s">
        <v>1306</v>
      </c>
      <c r="F430" s="354" t="s">
        <v>1306</v>
      </c>
      <c r="G430" s="354">
        <v>677000</v>
      </c>
      <c r="H430" s="354" t="s">
        <v>1306</v>
      </c>
    </row>
    <row r="431" spans="1:8" s="285" customFormat="1" ht="22.5">
      <c r="A431" s="228" t="s">
        <v>1708</v>
      </c>
      <c r="B431" s="229" t="s">
        <v>1306</v>
      </c>
      <c r="C431" s="229" t="s">
        <v>1306</v>
      </c>
      <c r="D431" s="229" t="s">
        <v>1306</v>
      </c>
      <c r="E431" s="229" t="s">
        <v>1306</v>
      </c>
      <c r="F431" s="229" t="s">
        <v>1306</v>
      </c>
      <c r="G431" s="229">
        <v>502400</v>
      </c>
      <c r="H431" s="229" t="s">
        <v>1306</v>
      </c>
    </row>
    <row r="432" spans="1:8" s="285" customFormat="1" ht="22.5">
      <c r="A432" s="228" t="s">
        <v>1709</v>
      </c>
      <c r="B432" s="229" t="s">
        <v>1306</v>
      </c>
      <c r="C432" s="229" t="s">
        <v>1306</v>
      </c>
      <c r="D432" s="229" t="s">
        <v>1306</v>
      </c>
      <c r="E432" s="229" t="s">
        <v>1306</v>
      </c>
      <c r="F432" s="229" t="s">
        <v>1306</v>
      </c>
      <c r="G432" s="229">
        <v>52200</v>
      </c>
      <c r="H432" s="229" t="s">
        <v>1306</v>
      </c>
    </row>
    <row r="433" spans="1:8" s="285" customFormat="1" ht="22.5">
      <c r="A433" s="228" t="s">
        <v>1710</v>
      </c>
      <c r="B433" s="229">
        <v>21000</v>
      </c>
      <c r="C433" s="229" t="s">
        <v>1306</v>
      </c>
      <c r="D433" s="229">
        <v>1000</v>
      </c>
      <c r="E433" s="229" t="s">
        <v>1306</v>
      </c>
      <c r="F433" s="229" t="s">
        <v>1306</v>
      </c>
      <c r="G433" s="229">
        <v>98400</v>
      </c>
      <c r="H433" s="229" t="s">
        <v>1306</v>
      </c>
    </row>
    <row r="434" spans="1:8" s="285" customFormat="1" ht="11.25">
      <c r="A434" s="228" t="s">
        <v>1711</v>
      </c>
      <c r="B434" s="229" t="s">
        <v>1306</v>
      </c>
      <c r="C434" s="229" t="s">
        <v>1306</v>
      </c>
      <c r="D434" s="229" t="s">
        <v>1306</v>
      </c>
      <c r="E434" s="229" t="s">
        <v>1306</v>
      </c>
      <c r="F434" s="229" t="s">
        <v>1306</v>
      </c>
      <c r="G434" s="229">
        <v>24000</v>
      </c>
      <c r="H434" s="229" t="s">
        <v>1306</v>
      </c>
    </row>
    <row r="435" spans="1:8" s="285" customFormat="1" ht="11.25">
      <c r="A435" s="245" t="s">
        <v>1927</v>
      </c>
      <c r="B435" s="354">
        <v>78400</v>
      </c>
      <c r="C435" s="354" t="s">
        <v>1306</v>
      </c>
      <c r="D435" s="354">
        <v>69600</v>
      </c>
      <c r="E435" s="354" t="s">
        <v>1306</v>
      </c>
      <c r="F435" s="354" t="s">
        <v>1306</v>
      </c>
      <c r="G435" s="354">
        <v>840217</v>
      </c>
      <c r="H435" s="354" t="s">
        <v>1306</v>
      </c>
    </row>
    <row r="436" spans="1:8" s="285" customFormat="1" ht="22.5">
      <c r="A436" s="245" t="s">
        <v>1928</v>
      </c>
      <c r="B436" s="354">
        <v>78400</v>
      </c>
      <c r="C436" s="354" t="s">
        <v>1306</v>
      </c>
      <c r="D436" s="354">
        <v>69600</v>
      </c>
      <c r="E436" s="354" t="s">
        <v>1306</v>
      </c>
      <c r="F436" s="354" t="s">
        <v>1306</v>
      </c>
      <c r="G436" s="354">
        <v>840217</v>
      </c>
      <c r="H436" s="354" t="s">
        <v>1306</v>
      </c>
    </row>
    <row r="437" spans="1:8" s="285" customFormat="1" ht="22.5">
      <c r="A437" s="228" t="s">
        <v>1929</v>
      </c>
      <c r="B437" s="229">
        <v>78400</v>
      </c>
      <c r="C437" s="229" t="s">
        <v>1306</v>
      </c>
      <c r="D437" s="229">
        <v>69600</v>
      </c>
      <c r="E437" s="229" t="s">
        <v>1306</v>
      </c>
      <c r="F437" s="229" t="s">
        <v>1306</v>
      </c>
      <c r="G437" s="229">
        <v>840217</v>
      </c>
      <c r="H437" s="229" t="s">
        <v>1306</v>
      </c>
    </row>
    <row r="438" spans="1:8" s="285" customFormat="1" ht="22.5">
      <c r="A438" s="227" t="s">
        <v>1930</v>
      </c>
      <c r="B438" s="353">
        <v>24000</v>
      </c>
      <c r="C438" s="353" t="s">
        <v>1306</v>
      </c>
      <c r="D438" s="353" t="s">
        <v>1306</v>
      </c>
      <c r="E438" s="353" t="s">
        <v>1306</v>
      </c>
      <c r="F438" s="353" t="s">
        <v>1306</v>
      </c>
      <c r="G438" s="353">
        <v>210000</v>
      </c>
      <c r="H438" s="353" t="s">
        <v>1306</v>
      </c>
    </row>
    <row r="439" spans="1:8" s="285" customFormat="1" ht="11.25">
      <c r="A439" s="245" t="s">
        <v>1926</v>
      </c>
      <c r="B439" s="354">
        <v>24000</v>
      </c>
      <c r="C439" s="354" t="s">
        <v>1306</v>
      </c>
      <c r="D439" s="354" t="s">
        <v>1306</v>
      </c>
      <c r="E439" s="354" t="s">
        <v>1306</v>
      </c>
      <c r="F439" s="354" t="s">
        <v>1306</v>
      </c>
      <c r="G439" s="354">
        <v>210000</v>
      </c>
      <c r="H439" s="354" t="s">
        <v>1306</v>
      </c>
    </row>
    <row r="440" spans="1:8" s="285" customFormat="1" ht="11.25">
      <c r="A440" s="245" t="s">
        <v>1927</v>
      </c>
      <c r="B440" s="354">
        <v>24000</v>
      </c>
      <c r="C440" s="354" t="s">
        <v>1306</v>
      </c>
      <c r="D440" s="354" t="s">
        <v>1306</v>
      </c>
      <c r="E440" s="354" t="s">
        <v>1306</v>
      </c>
      <c r="F440" s="354" t="s">
        <v>1306</v>
      </c>
      <c r="G440" s="354">
        <v>210000</v>
      </c>
      <c r="H440" s="354" t="s">
        <v>1306</v>
      </c>
    </row>
    <row r="441" spans="1:8" s="285" customFormat="1" ht="22.5">
      <c r="A441" s="245" t="s">
        <v>1928</v>
      </c>
      <c r="B441" s="354">
        <v>24000</v>
      </c>
      <c r="C441" s="354" t="s">
        <v>1306</v>
      </c>
      <c r="D441" s="354" t="s">
        <v>1306</v>
      </c>
      <c r="E441" s="354" t="s">
        <v>1306</v>
      </c>
      <c r="F441" s="354" t="s">
        <v>1306</v>
      </c>
      <c r="G441" s="354">
        <v>210000</v>
      </c>
      <c r="H441" s="354" t="s">
        <v>1306</v>
      </c>
    </row>
    <row r="442" spans="1:8" s="285" customFormat="1" ht="22.5">
      <c r="A442" s="228" t="s">
        <v>1931</v>
      </c>
      <c r="B442" s="229">
        <v>24000</v>
      </c>
      <c r="C442" s="229" t="s">
        <v>1306</v>
      </c>
      <c r="D442" s="229" t="s">
        <v>1306</v>
      </c>
      <c r="E442" s="229" t="s">
        <v>1306</v>
      </c>
      <c r="F442" s="229" t="s">
        <v>1306</v>
      </c>
      <c r="G442" s="229">
        <v>210000</v>
      </c>
      <c r="H442" s="229" t="s">
        <v>1306</v>
      </c>
    </row>
    <row r="443" spans="1:8" s="285" customFormat="1" ht="11.25">
      <c r="A443" s="227" t="s">
        <v>761</v>
      </c>
      <c r="B443" s="353">
        <v>25000</v>
      </c>
      <c r="C443" s="353" t="s">
        <v>1306</v>
      </c>
      <c r="D443" s="353">
        <v>10000</v>
      </c>
      <c r="E443" s="353" t="s">
        <v>1306</v>
      </c>
      <c r="F443" s="353" t="s">
        <v>1306</v>
      </c>
      <c r="G443" s="353">
        <v>450000</v>
      </c>
      <c r="H443" s="353" t="s">
        <v>1306</v>
      </c>
    </row>
    <row r="444" spans="1:8" s="285" customFormat="1" ht="11.25">
      <c r="A444" s="245" t="s">
        <v>1918</v>
      </c>
      <c r="B444" s="354">
        <v>25000</v>
      </c>
      <c r="C444" s="354" t="s">
        <v>1306</v>
      </c>
      <c r="D444" s="354">
        <v>10000</v>
      </c>
      <c r="E444" s="354" t="s">
        <v>1306</v>
      </c>
      <c r="F444" s="354" t="s">
        <v>1306</v>
      </c>
      <c r="G444" s="354">
        <v>450000</v>
      </c>
      <c r="H444" s="354" t="s">
        <v>1306</v>
      </c>
    </row>
    <row r="445" spans="1:8" s="285" customFormat="1" ht="22.5">
      <c r="A445" s="245" t="s">
        <v>1919</v>
      </c>
      <c r="B445" s="354">
        <v>25000</v>
      </c>
      <c r="C445" s="354" t="s">
        <v>1306</v>
      </c>
      <c r="D445" s="354">
        <v>10000</v>
      </c>
      <c r="E445" s="354" t="s">
        <v>1306</v>
      </c>
      <c r="F445" s="354" t="s">
        <v>1306</v>
      </c>
      <c r="G445" s="354">
        <v>450000</v>
      </c>
      <c r="H445" s="354" t="s">
        <v>1306</v>
      </c>
    </row>
    <row r="446" spans="1:8" s="285" customFormat="1" ht="11.25">
      <c r="A446" s="245" t="s">
        <v>1916</v>
      </c>
      <c r="B446" s="354">
        <v>25000</v>
      </c>
      <c r="C446" s="354" t="s">
        <v>1306</v>
      </c>
      <c r="D446" s="354">
        <v>10000</v>
      </c>
      <c r="E446" s="354" t="s">
        <v>1306</v>
      </c>
      <c r="F446" s="354" t="s">
        <v>1306</v>
      </c>
      <c r="G446" s="354">
        <v>450000</v>
      </c>
      <c r="H446" s="354" t="s">
        <v>1306</v>
      </c>
    </row>
    <row r="447" spans="1:8" s="285" customFormat="1" ht="22.5">
      <c r="A447" s="228" t="s">
        <v>1932</v>
      </c>
      <c r="B447" s="229">
        <v>25000</v>
      </c>
      <c r="C447" s="229" t="s">
        <v>1306</v>
      </c>
      <c r="D447" s="229">
        <v>10000</v>
      </c>
      <c r="E447" s="229" t="s">
        <v>1306</v>
      </c>
      <c r="F447" s="229" t="s">
        <v>1306</v>
      </c>
      <c r="G447" s="229">
        <v>450000</v>
      </c>
      <c r="H447" s="229" t="s">
        <v>1306</v>
      </c>
    </row>
    <row r="448" spans="1:8" s="285" customFormat="1" ht="11.25">
      <c r="A448" s="227" t="s">
        <v>1933</v>
      </c>
      <c r="B448" s="353">
        <v>10320</v>
      </c>
      <c r="C448" s="353">
        <v>85320</v>
      </c>
      <c r="D448" s="353">
        <v>57000</v>
      </c>
      <c r="E448" s="353" t="s">
        <v>1306</v>
      </c>
      <c r="F448" s="353" t="s">
        <v>1306</v>
      </c>
      <c r="G448" s="353">
        <v>6001860</v>
      </c>
      <c r="H448" s="353" t="s">
        <v>1306</v>
      </c>
    </row>
    <row r="449" spans="1:8" s="285" customFormat="1" ht="11.25">
      <c r="A449" s="245" t="s">
        <v>1714</v>
      </c>
      <c r="B449" s="354">
        <v>10320</v>
      </c>
      <c r="C449" s="354">
        <v>85320</v>
      </c>
      <c r="D449" s="354">
        <v>57000</v>
      </c>
      <c r="E449" s="354" t="s">
        <v>1306</v>
      </c>
      <c r="F449" s="354" t="s">
        <v>1306</v>
      </c>
      <c r="G449" s="354">
        <v>6001860</v>
      </c>
      <c r="H449" s="354" t="s">
        <v>1306</v>
      </c>
    </row>
    <row r="450" spans="1:8" s="285" customFormat="1" ht="11.25">
      <c r="A450" s="245" t="s">
        <v>1715</v>
      </c>
      <c r="B450" s="354">
        <v>10320</v>
      </c>
      <c r="C450" s="354">
        <v>85320</v>
      </c>
      <c r="D450" s="354">
        <v>57000</v>
      </c>
      <c r="E450" s="354" t="s">
        <v>1306</v>
      </c>
      <c r="F450" s="354" t="s">
        <v>1306</v>
      </c>
      <c r="G450" s="354">
        <v>2946860</v>
      </c>
      <c r="H450" s="354" t="s">
        <v>1306</v>
      </c>
    </row>
    <row r="451" spans="1:8" s="285" customFormat="1" ht="11.25">
      <c r="A451" s="245" t="s">
        <v>1716</v>
      </c>
      <c r="B451" s="354" t="s">
        <v>1306</v>
      </c>
      <c r="C451" s="354" t="s">
        <v>1306</v>
      </c>
      <c r="D451" s="354" t="s">
        <v>1306</v>
      </c>
      <c r="E451" s="354" t="s">
        <v>1306</v>
      </c>
      <c r="F451" s="354" t="s">
        <v>1306</v>
      </c>
      <c r="G451" s="354">
        <v>188800</v>
      </c>
      <c r="H451" s="354" t="s">
        <v>1306</v>
      </c>
    </row>
    <row r="452" spans="1:8" s="285" customFormat="1" ht="22.5">
      <c r="A452" s="228" t="s">
        <v>1710</v>
      </c>
      <c r="B452" s="229" t="s">
        <v>1306</v>
      </c>
      <c r="C452" s="229" t="s">
        <v>1306</v>
      </c>
      <c r="D452" s="229" t="s">
        <v>1306</v>
      </c>
      <c r="E452" s="229" t="s">
        <v>1306</v>
      </c>
      <c r="F452" s="229" t="s">
        <v>1306</v>
      </c>
      <c r="G452" s="229">
        <v>188800</v>
      </c>
      <c r="H452" s="229" t="s">
        <v>1306</v>
      </c>
    </row>
    <row r="453" spans="1:8" s="285" customFormat="1" ht="22.5">
      <c r="A453" s="245" t="s">
        <v>1880</v>
      </c>
      <c r="B453" s="354">
        <v>10320</v>
      </c>
      <c r="C453" s="354" t="s">
        <v>1306</v>
      </c>
      <c r="D453" s="354" t="s">
        <v>1306</v>
      </c>
      <c r="E453" s="354" t="s">
        <v>1306</v>
      </c>
      <c r="F453" s="354" t="s">
        <v>1306</v>
      </c>
      <c r="G453" s="354">
        <v>143140</v>
      </c>
      <c r="H453" s="354" t="s">
        <v>1306</v>
      </c>
    </row>
    <row r="454" spans="1:8" s="285" customFormat="1" ht="11.25">
      <c r="A454" s="228" t="s">
        <v>1934</v>
      </c>
      <c r="B454" s="229">
        <v>10320</v>
      </c>
      <c r="C454" s="229" t="s">
        <v>1306</v>
      </c>
      <c r="D454" s="229" t="s">
        <v>1306</v>
      </c>
      <c r="E454" s="229" t="s">
        <v>1306</v>
      </c>
      <c r="F454" s="229" t="s">
        <v>1306</v>
      </c>
      <c r="G454" s="229">
        <v>143140</v>
      </c>
      <c r="H454" s="229" t="s">
        <v>1306</v>
      </c>
    </row>
    <row r="455" spans="1:8" s="285" customFormat="1" ht="11.25">
      <c r="A455" s="245" t="s">
        <v>1935</v>
      </c>
      <c r="B455" s="354" t="s">
        <v>1306</v>
      </c>
      <c r="C455" s="354">
        <v>85320</v>
      </c>
      <c r="D455" s="354" t="s">
        <v>1306</v>
      </c>
      <c r="E455" s="354" t="s">
        <v>1306</v>
      </c>
      <c r="F455" s="354" t="s">
        <v>1306</v>
      </c>
      <c r="G455" s="354">
        <v>54920</v>
      </c>
      <c r="H455" s="354" t="s">
        <v>1306</v>
      </c>
    </row>
    <row r="456" spans="1:8" s="285" customFormat="1" ht="11.25">
      <c r="A456" s="228" t="s">
        <v>1936</v>
      </c>
      <c r="B456" s="229" t="s">
        <v>1306</v>
      </c>
      <c r="C456" s="229">
        <v>85320</v>
      </c>
      <c r="D456" s="229" t="s">
        <v>1306</v>
      </c>
      <c r="E456" s="229" t="s">
        <v>1306</v>
      </c>
      <c r="F456" s="229" t="s">
        <v>1306</v>
      </c>
      <c r="G456" s="229">
        <v>54920</v>
      </c>
      <c r="H456" s="229" t="s">
        <v>1306</v>
      </c>
    </row>
    <row r="457" spans="1:8" s="285" customFormat="1" ht="22.5">
      <c r="A457" s="245" t="s">
        <v>1937</v>
      </c>
      <c r="B457" s="354" t="s">
        <v>1306</v>
      </c>
      <c r="C457" s="354" t="s">
        <v>1306</v>
      </c>
      <c r="D457" s="354">
        <v>57000</v>
      </c>
      <c r="E457" s="354" t="s">
        <v>1306</v>
      </c>
      <c r="F457" s="354" t="s">
        <v>1306</v>
      </c>
      <c r="G457" s="354">
        <v>2560000</v>
      </c>
      <c r="H457" s="354" t="s">
        <v>1306</v>
      </c>
    </row>
    <row r="458" spans="1:8" s="285" customFormat="1" ht="22.5">
      <c r="A458" s="228" t="s">
        <v>1938</v>
      </c>
      <c r="B458" s="229" t="s">
        <v>1306</v>
      </c>
      <c r="C458" s="229" t="s">
        <v>1306</v>
      </c>
      <c r="D458" s="229">
        <v>57000</v>
      </c>
      <c r="E458" s="229" t="s">
        <v>1306</v>
      </c>
      <c r="F458" s="229" t="s">
        <v>1306</v>
      </c>
      <c r="G458" s="229">
        <v>2560000</v>
      </c>
      <c r="H458" s="229" t="s">
        <v>1306</v>
      </c>
    </row>
    <row r="459" spans="1:8" s="285" customFormat="1" ht="11.25">
      <c r="A459" s="245" t="s">
        <v>1939</v>
      </c>
      <c r="B459" s="354" t="s">
        <v>1306</v>
      </c>
      <c r="C459" s="354" t="s">
        <v>1306</v>
      </c>
      <c r="D459" s="354" t="s">
        <v>1306</v>
      </c>
      <c r="E459" s="354" t="s">
        <v>1306</v>
      </c>
      <c r="F459" s="354" t="s">
        <v>1306</v>
      </c>
      <c r="G459" s="354">
        <v>3055000</v>
      </c>
      <c r="H459" s="354" t="s">
        <v>1306</v>
      </c>
    </row>
    <row r="460" spans="1:8" s="285" customFormat="1" ht="22.5">
      <c r="A460" s="245" t="s">
        <v>1940</v>
      </c>
      <c r="B460" s="354" t="s">
        <v>1306</v>
      </c>
      <c r="C460" s="354" t="s">
        <v>1306</v>
      </c>
      <c r="D460" s="354" t="s">
        <v>1306</v>
      </c>
      <c r="E460" s="354" t="s">
        <v>1306</v>
      </c>
      <c r="F460" s="354" t="s">
        <v>1306</v>
      </c>
      <c r="G460" s="354">
        <v>3055000</v>
      </c>
      <c r="H460" s="354" t="s">
        <v>1306</v>
      </c>
    </row>
    <row r="461" spans="1:8" s="285" customFormat="1" ht="22.5">
      <c r="A461" s="228" t="s">
        <v>1941</v>
      </c>
      <c r="B461" s="229" t="s">
        <v>1306</v>
      </c>
      <c r="C461" s="229" t="s">
        <v>1306</v>
      </c>
      <c r="D461" s="229" t="s">
        <v>1306</v>
      </c>
      <c r="E461" s="229" t="s">
        <v>1306</v>
      </c>
      <c r="F461" s="229" t="s">
        <v>1306</v>
      </c>
      <c r="G461" s="229">
        <v>3055000</v>
      </c>
      <c r="H461" s="229" t="s">
        <v>1306</v>
      </c>
    </row>
    <row r="462" spans="1:8" s="285" customFormat="1" ht="11.25">
      <c r="A462" s="227" t="s">
        <v>762</v>
      </c>
      <c r="B462" s="353">
        <v>20000</v>
      </c>
      <c r="C462" s="353">
        <v>89000</v>
      </c>
      <c r="D462" s="353" t="s">
        <v>1306</v>
      </c>
      <c r="E462" s="353" t="s">
        <v>1306</v>
      </c>
      <c r="F462" s="353" t="s">
        <v>1306</v>
      </c>
      <c r="G462" s="353">
        <v>531400</v>
      </c>
      <c r="H462" s="353">
        <v>550000</v>
      </c>
    </row>
    <row r="463" spans="1:8" s="285" customFormat="1" ht="11.25">
      <c r="A463" s="245" t="s">
        <v>1714</v>
      </c>
      <c r="B463" s="354">
        <v>20000</v>
      </c>
      <c r="C463" s="354">
        <v>89000</v>
      </c>
      <c r="D463" s="354" t="s">
        <v>1306</v>
      </c>
      <c r="E463" s="354" t="s">
        <v>1306</v>
      </c>
      <c r="F463" s="354" t="s">
        <v>1306</v>
      </c>
      <c r="G463" s="354">
        <v>531400</v>
      </c>
      <c r="H463" s="354">
        <v>550000</v>
      </c>
    </row>
    <row r="464" spans="1:8" s="285" customFormat="1" ht="11.25">
      <c r="A464" s="245" t="s">
        <v>1715</v>
      </c>
      <c r="B464" s="354">
        <v>20000</v>
      </c>
      <c r="C464" s="354">
        <v>89000</v>
      </c>
      <c r="D464" s="354" t="s">
        <v>1306</v>
      </c>
      <c r="E464" s="354" t="s">
        <v>1306</v>
      </c>
      <c r="F464" s="354" t="s">
        <v>1306</v>
      </c>
      <c r="G464" s="354">
        <v>531400</v>
      </c>
      <c r="H464" s="354">
        <v>550000</v>
      </c>
    </row>
    <row r="465" spans="1:8" s="285" customFormat="1" ht="11.25">
      <c r="A465" s="245" t="s">
        <v>1716</v>
      </c>
      <c r="B465" s="354" t="s">
        <v>1306</v>
      </c>
      <c r="C465" s="354" t="s">
        <v>1306</v>
      </c>
      <c r="D465" s="354" t="s">
        <v>1306</v>
      </c>
      <c r="E465" s="354" t="s">
        <v>1306</v>
      </c>
      <c r="F465" s="354" t="s">
        <v>1306</v>
      </c>
      <c r="G465" s="354">
        <v>311400</v>
      </c>
      <c r="H465" s="354" t="s">
        <v>1306</v>
      </c>
    </row>
    <row r="466" spans="1:8" s="285" customFormat="1" ht="11.25">
      <c r="A466" s="228" t="s">
        <v>1942</v>
      </c>
      <c r="B466" s="229" t="s">
        <v>1306</v>
      </c>
      <c r="C466" s="229" t="s">
        <v>1306</v>
      </c>
      <c r="D466" s="229" t="s">
        <v>1306</v>
      </c>
      <c r="E466" s="229" t="s">
        <v>1306</v>
      </c>
      <c r="F466" s="229" t="s">
        <v>1306</v>
      </c>
      <c r="G466" s="229">
        <v>311400</v>
      </c>
      <c r="H466" s="229" t="s">
        <v>1306</v>
      </c>
    </row>
    <row r="467" spans="1:8" s="285" customFormat="1" ht="22.5">
      <c r="A467" s="245" t="s">
        <v>1943</v>
      </c>
      <c r="B467" s="354">
        <v>20000</v>
      </c>
      <c r="C467" s="354">
        <v>89000</v>
      </c>
      <c r="D467" s="354" t="s">
        <v>1306</v>
      </c>
      <c r="E467" s="354" t="s">
        <v>1306</v>
      </c>
      <c r="F467" s="354" t="s">
        <v>1306</v>
      </c>
      <c r="G467" s="354">
        <v>220000</v>
      </c>
      <c r="H467" s="354">
        <v>550000</v>
      </c>
    </row>
    <row r="468" spans="1:8" s="285" customFormat="1" ht="33.75">
      <c r="A468" s="228" t="s">
        <v>1944</v>
      </c>
      <c r="B468" s="229">
        <v>20000</v>
      </c>
      <c r="C468" s="229">
        <v>89000</v>
      </c>
      <c r="D468" s="229" t="s">
        <v>1306</v>
      </c>
      <c r="E468" s="229" t="s">
        <v>1306</v>
      </c>
      <c r="F468" s="229" t="s">
        <v>1306</v>
      </c>
      <c r="G468" s="229">
        <v>220000</v>
      </c>
      <c r="H468" s="229">
        <v>550000</v>
      </c>
    </row>
    <row r="469" spans="1:8" s="285" customFormat="1" ht="11.25">
      <c r="A469" s="227" t="s">
        <v>800</v>
      </c>
      <c r="B469" s="353">
        <v>1381699</v>
      </c>
      <c r="C469" s="353">
        <v>1172120</v>
      </c>
      <c r="D469" s="353">
        <v>6466612</v>
      </c>
      <c r="E469" s="353">
        <v>5000</v>
      </c>
      <c r="F469" s="353">
        <v>1200</v>
      </c>
      <c r="G469" s="353">
        <v>310440284</v>
      </c>
      <c r="H469" s="353">
        <v>360166604</v>
      </c>
    </row>
  </sheetData>
  <sheetProtection/>
  <mergeCells count="1">
    <mergeCell ref="A5:H5"/>
  </mergeCells>
  <printOptions horizontalCentered="1"/>
  <pageMargins left="0.3937007874015748"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22.xml><?xml version="1.0" encoding="utf-8"?>
<worksheet xmlns="http://schemas.openxmlformats.org/spreadsheetml/2006/main" xmlns:r="http://schemas.openxmlformats.org/officeDocument/2006/relationships">
  <dimension ref="A1:F29"/>
  <sheetViews>
    <sheetView zoomScalePageLayoutView="0" workbookViewId="0" topLeftCell="A1">
      <selection activeCell="A25" sqref="A25:C25"/>
    </sheetView>
  </sheetViews>
  <sheetFormatPr defaultColWidth="9.140625" defaultRowHeight="12.75" customHeight="1"/>
  <cols>
    <col min="1" max="1" width="50.7109375" style="1" customWidth="1"/>
    <col min="2" max="4" width="15.7109375" style="1" customWidth="1"/>
    <col min="5" max="5" width="15.7109375" style="3" customWidth="1"/>
    <col min="6" max="6" width="15.7109375" style="1" customWidth="1"/>
    <col min="7" max="16384" width="9.140625" style="1" customWidth="1"/>
  </cols>
  <sheetData>
    <row r="1" spans="1:6" ht="12.75" customHeight="1">
      <c r="A1" s="83" t="s">
        <v>986</v>
      </c>
      <c r="B1" s="77"/>
      <c r="C1" s="77"/>
      <c r="D1" s="77"/>
      <c r="E1" s="77"/>
      <c r="F1" s="8"/>
    </row>
    <row r="2" spans="1:6" ht="12.75" customHeight="1">
      <c r="A2" s="84" t="s">
        <v>987</v>
      </c>
      <c r="B2" s="78"/>
      <c r="C2" s="78"/>
      <c r="D2" s="78"/>
      <c r="E2" s="78"/>
      <c r="F2" s="10"/>
    </row>
    <row r="3" spans="1:6" ht="12.75" customHeight="1">
      <c r="A3" s="85" t="s">
        <v>1110</v>
      </c>
      <c r="B3" s="79"/>
      <c r="C3" s="79"/>
      <c r="D3" s="79"/>
      <c r="E3" s="79"/>
      <c r="F3" s="13"/>
    </row>
    <row r="4" spans="1:6" ht="12.75" customHeight="1">
      <c r="A4" s="80"/>
      <c r="B4" s="15"/>
      <c r="C4" s="15"/>
      <c r="D4" s="15"/>
      <c r="E4" s="15"/>
      <c r="F4" s="15"/>
    </row>
    <row r="5" spans="1:6" ht="20.25" customHeight="1">
      <c r="A5" s="417" t="s">
        <v>2029</v>
      </c>
      <c r="B5" s="423"/>
      <c r="C5" s="423"/>
      <c r="D5" s="423"/>
      <c r="E5" s="423"/>
      <c r="F5" s="423"/>
    </row>
    <row r="6" spans="1:6" ht="12.75" customHeight="1">
      <c r="A6" s="68" t="s">
        <v>692</v>
      </c>
      <c r="F6" s="16" t="s">
        <v>808</v>
      </c>
    </row>
    <row r="7" spans="1:6" ht="12.75" customHeight="1">
      <c r="A7" s="430" t="s">
        <v>906</v>
      </c>
      <c r="B7" s="430" t="s">
        <v>125</v>
      </c>
      <c r="C7" s="430"/>
      <c r="D7" s="430"/>
      <c r="E7" s="430" t="s">
        <v>126</v>
      </c>
      <c r="F7" s="430"/>
    </row>
    <row r="8" spans="1:6" ht="12.75" customHeight="1">
      <c r="A8" s="430"/>
      <c r="B8" s="31">
        <v>2007</v>
      </c>
      <c r="C8" s="31">
        <v>2008</v>
      </c>
      <c r="D8" s="31">
        <v>2009</v>
      </c>
      <c r="E8" s="87" t="s">
        <v>136</v>
      </c>
      <c r="F8" s="31" t="s">
        <v>1323</v>
      </c>
    </row>
    <row r="9" spans="1:6" ht="12.75" customHeight="1">
      <c r="A9" s="88" t="s">
        <v>127</v>
      </c>
      <c r="B9" s="89">
        <f>SUM(B10:B15)</f>
        <v>593366991.4399999</v>
      </c>
      <c r="C9" s="89">
        <f>SUM(C10:C15)</f>
        <v>762235534.0899999</v>
      </c>
      <c r="D9" s="89">
        <f>SUM(D10:D15)</f>
        <v>786482570.52</v>
      </c>
      <c r="E9" s="90">
        <f>SUM(E10:E15)</f>
        <v>995589305</v>
      </c>
      <c r="F9" s="89">
        <f>SUM(F10:F15)</f>
        <v>1086065236</v>
      </c>
    </row>
    <row r="10" spans="1:6" ht="12.75" customHeight="1">
      <c r="A10" s="91" t="s">
        <v>128</v>
      </c>
      <c r="B10" s="92">
        <v>133615397.29</v>
      </c>
      <c r="C10" s="92">
        <v>162497777.73</v>
      </c>
      <c r="D10" s="92">
        <v>154746031.91</v>
      </c>
      <c r="E10" s="93">
        <v>185965938</v>
      </c>
      <c r="F10" s="92">
        <f>'Quadro 01'!B8</f>
        <v>236761750</v>
      </c>
    </row>
    <row r="11" spans="1:6" ht="12.75" customHeight="1">
      <c r="A11" s="91" t="s">
        <v>129</v>
      </c>
      <c r="B11" s="92">
        <v>28408547.67</v>
      </c>
      <c r="C11" s="92">
        <v>30392470.9</v>
      </c>
      <c r="D11" s="92">
        <v>37848203.54000001</v>
      </c>
      <c r="E11" s="93">
        <v>44804000</v>
      </c>
      <c r="F11" s="92">
        <f>'Quadro 01'!B9</f>
        <v>38609000</v>
      </c>
    </row>
    <row r="12" spans="1:6" ht="12.75" customHeight="1">
      <c r="A12" s="91" t="s">
        <v>130</v>
      </c>
      <c r="B12" s="92">
        <v>3975351.17</v>
      </c>
      <c r="C12" s="92">
        <v>23723444.95</v>
      </c>
      <c r="D12" s="92">
        <v>9889414.74</v>
      </c>
      <c r="E12" s="93">
        <v>1957528</v>
      </c>
      <c r="F12" s="92">
        <f>'Quadro 01'!B10</f>
        <v>5987114</v>
      </c>
    </row>
    <row r="13" spans="1:6" ht="12.75" customHeight="1">
      <c r="A13" s="91" t="s">
        <v>131</v>
      </c>
      <c r="B13" s="94">
        <v>1152939.52</v>
      </c>
      <c r="C13" s="94">
        <v>520712.93</v>
      </c>
      <c r="D13" s="94">
        <v>740940.54</v>
      </c>
      <c r="E13" s="95">
        <v>80803386</v>
      </c>
      <c r="F13" s="92">
        <f>'Quadro 01'!B11</f>
        <v>97345651</v>
      </c>
    </row>
    <row r="14" spans="1:6" ht="12.75" customHeight="1">
      <c r="A14" s="91" t="s">
        <v>710</v>
      </c>
      <c r="B14" s="92">
        <v>410627774.9</v>
      </c>
      <c r="C14" s="92">
        <v>531323744.4</v>
      </c>
      <c r="D14" s="92">
        <v>571002535.76</v>
      </c>
      <c r="E14" s="93">
        <v>649333603</v>
      </c>
      <c r="F14" s="92">
        <f>'Quadro 01'!B12</f>
        <v>674291228</v>
      </c>
    </row>
    <row r="15" spans="1:6" ht="12.75" customHeight="1">
      <c r="A15" s="91" t="s">
        <v>132</v>
      </c>
      <c r="B15" s="92">
        <v>15586980.89</v>
      </c>
      <c r="C15" s="92">
        <v>13777383.18</v>
      </c>
      <c r="D15" s="92">
        <v>12255444.030000003</v>
      </c>
      <c r="E15" s="93">
        <v>32724850</v>
      </c>
      <c r="F15" s="92">
        <f>'Quadro 01'!B13</f>
        <v>33070493</v>
      </c>
    </row>
    <row r="16" spans="1:6" ht="12.75" customHeight="1">
      <c r="A16" s="96"/>
      <c r="B16" s="94"/>
      <c r="C16" s="94"/>
      <c r="D16" s="94"/>
      <c r="E16" s="95"/>
      <c r="F16" s="94"/>
    </row>
    <row r="17" spans="1:6" ht="12.75" customHeight="1">
      <c r="A17" s="88" t="s">
        <v>133</v>
      </c>
      <c r="B17" s="89">
        <f>SUM(B18:B21)</f>
        <v>30485428.5</v>
      </c>
      <c r="C17" s="89">
        <f>SUM(C18:C21)</f>
        <v>58532486.57</v>
      </c>
      <c r="D17" s="89">
        <f>SUM(D18:D21)</f>
        <v>22774949.86</v>
      </c>
      <c r="E17" s="90">
        <f>SUM(E18:E21)</f>
        <v>387011190</v>
      </c>
      <c r="F17" s="89">
        <f>SUM(F18:F21)</f>
        <v>308155330</v>
      </c>
    </row>
    <row r="18" spans="1:6" ht="12.75" customHeight="1">
      <c r="A18" s="91" t="s">
        <v>315</v>
      </c>
      <c r="B18" s="94"/>
      <c r="C18" s="94"/>
      <c r="D18" s="94"/>
      <c r="E18" s="95"/>
      <c r="F18" s="94"/>
    </row>
    <row r="19" spans="1:6" ht="12.75" customHeight="1">
      <c r="A19" s="91" t="s">
        <v>691</v>
      </c>
      <c r="B19" s="94">
        <v>89327.63</v>
      </c>
      <c r="C19" s="94"/>
      <c r="D19" s="94"/>
      <c r="E19" s="95"/>
      <c r="F19" s="94"/>
    </row>
    <row r="20" spans="1:6" ht="12.75" customHeight="1">
      <c r="A20" s="91" t="s">
        <v>317</v>
      </c>
      <c r="B20" s="94">
        <v>2851000</v>
      </c>
      <c r="C20" s="92">
        <v>1731056</v>
      </c>
      <c r="D20" s="92">
        <v>487500</v>
      </c>
      <c r="E20" s="95">
        <v>9575440</v>
      </c>
      <c r="F20" s="94">
        <f>'Quadro 01'!B15</f>
        <v>8898200</v>
      </c>
    </row>
    <row r="21" spans="1:6" ht="12.75" customHeight="1">
      <c r="A21" s="91" t="s">
        <v>134</v>
      </c>
      <c r="B21" s="94">
        <v>27545100.87</v>
      </c>
      <c r="C21" s="92">
        <v>56801430.57</v>
      </c>
      <c r="D21" s="92">
        <v>22287449.86</v>
      </c>
      <c r="E21" s="93">
        <v>377435750</v>
      </c>
      <c r="F21" s="94">
        <f>'Quadro 01'!B16</f>
        <v>299257130</v>
      </c>
    </row>
    <row r="22" spans="1:6" ht="12.75" customHeight="1">
      <c r="A22" s="91"/>
      <c r="B22" s="92"/>
      <c r="C22" s="92"/>
      <c r="D22" s="92"/>
      <c r="E22" s="93"/>
      <c r="F22" s="92"/>
    </row>
    <row r="23" spans="1:6" s="99" customFormat="1" ht="12.75" customHeight="1">
      <c r="A23" s="88" t="s">
        <v>137</v>
      </c>
      <c r="B23" s="97">
        <f>B24+B25</f>
        <v>17278699.01</v>
      </c>
      <c r="C23" s="97">
        <f>C24+C25</f>
        <v>18837662.52</v>
      </c>
      <c r="D23" s="97">
        <f>D24+D25</f>
        <v>25540561.36</v>
      </c>
      <c r="E23" s="97">
        <f>E24+E25</f>
        <v>16362935</v>
      </c>
      <c r="F23" s="97">
        <f>F24+F25</f>
        <v>21312070</v>
      </c>
    </row>
    <row r="24" spans="1:6" ht="12.75" customHeight="1">
      <c r="A24" s="228" t="s">
        <v>1324</v>
      </c>
      <c r="B24" s="92">
        <v>17278699.01</v>
      </c>
      <c r="C24" s="92">
        <v>18837662.52</v>
      </c>
      <c r="D24" s="92">
        <v>25540561.36</v>
      </c>
      <c r="E24" s="93">
        <v>16362935</v>
      </c>
      <c r="F24" s="92">
        <f>'Quadro 01'!B18</f>
        <v>21016070</v>
      </c>
    </row>
    <row r="25" spans="1:6" ht="12.75" customHeight="1">
      <c r="A25" s="228" t="s">
        <v>1325</v>
      </c>
      <c r="B25" s="92"/>
      <c r="C25" s="92"/>
      <c r="D25" s="92"/>
      <c r="E25" s="93"/>
      <c r="F25" s="92">
        <f>'Quadro 01'!B19</f>
        <v>296000</v>
      </c>
    </row>
    <row r="26" spans="1:6" ht="12.75" customHeight="1">
      <c r="A26" s="91"/>
      <c r="B26" s="92"/>
      <c r="C26" s="92"/>
      <c r="D26" s="92"/>
      <c r="E26" s="93"/>
      <c r="F26" s="92"/>
    </row>
    <row r="27" spans="1:6" ht="12.75" customHeight="1">
      <c r="A27" s="100" t="s">
        <v>135</v>
      </c>
      <c r="B27" s="89">
        <v>-36421663.67</v>
      </c>
      <c r="C27" s="89">
        <v>-47973572.31</v>
      </c>
      <c r="D27" s="89">
        <v>-56859042.1</v>
      </c>
      <c r="E27" s="98">
        <v>-64481816</v>
      </c>
      <c r="F27" s="255" t="str">
        <f>'Quadro 01'!B20</f>
        <v>-66.853.881</v>
      </c>
    </row>
    <row r="28" spans="1:6" ht="12.75" customHeight="1">
      <c r="A28" s="96"/>
      <c r="B28" s="94"/>
      <c r="C28" s="94"/>
      <c r="D28" s="94"/>
      <c r="E28" s="95"/>
      <c r="F28" s="94"/>
    </row>
    <row r="29" spans="1:6" ht="12.75" customHeight="1">
      <c r="A29" s="101" t="s">
        <v>822</v>
      </c>
      <c r="B29" s="34">
        <f>B9+B17+B27+B23</f>
        <v>604709455.28</v>
      </c>
      <c r="C29" s="34">
        <f>C9+C17+C27+C23</f>
        <v>791632110.8699999</v>
      </c>
      <c r="D29" s="34">
        <f>D9+D17+D27+D23</f>
        <v>777939039.64</v>
      </c>
      <c r="E29" s="102">
        <f>E9+E17+E27+E23</f>
        <v>1334481614</v>
      </c>
      <c r="F29" s="34">
        <f>F9+F17+F27+F23</f>
        <v>1348678755</v>
      </c>
    </row>
  </sheetData>
  <sheetProtection/>
  <mergeCells count="4">
    <mergeCell ref="A7:A8"/>
    <mergeCell ref="B7:D7"/>
    <mergeCell ref="E7:F7"/>
    <mergeCell ref="A5:F5"/>
  </mergeCells>
  <printOptions/>
  <pageMargins left="0.3937007874015748"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23.xml><?xml version="1.0" encoding="utf-8"?>
<worksheet xmlns="http://schemas.openxmlformats.org/spreadsheetml/2006/main" xmlns:r="http://schemas.openxmlformats.org/officeDocument/2006/relationships">
  <dimension ref="A1:F21"/>
  <sheetViews>
    <sheetView zoomScalePageLayoutView="0" workbookViewId="0" topLeftCell="A1">
      <selection activeCell="A25" sqref="A25:C25"/>
    </sheetView>
  </sheetViews>
  <sheetFormatPr defaultColWidth="9.140625" defaultRowHeight="12.75"/>
  <cols>
    <col min="1" max="1" width="50.7109375" style="1" customWidth="1"/>
    <col min="2" max="6" width="15.7109375" style="1" customWidth="1"/>
    <col min="7" max="16384" width="9.140625" style="1" customWidth="1"/>
  </cols>
  <sheetData>
    <row r="1" spans="1:6" ht="12.75">
      <c r="A1" s="83" t="s">
        <v>986</v>
      </c>
      <c r="B1" s="77"/>
      <c r="C1" s="77"/>
      <c r="D1" s="77"/>
      <c r="E1" s="77"/>
      <c r="F1" s="77"/>
    </row>
    <row r="2" spans="1:6" ht="12.75">
      <c r="A2" s="84" t="s">
        <v>987</v>
      </c>
      <c r="B2" s="78"/>
      <c r="C2" s="78"/>
      <c r="D2" s="78"/>
      <c r="E2" s="78"/>
      <c r="F2" s="78"/>
    </row>
    <row r="3" spans="1:6" ht="12.75">
      <c r="A3" s="85" t="s">
        <v>1110</v>
      </c>
      <c r="B3" s="79"/>
      <c r="C3" s="79"/>
      <c r="D3" s="79"/>
      <c r="E3" s="79"/>
      <c r="F3" s="79"/>
    </row>
    <row r="4" spans="1:6" ht="12.75">
      <c r="A4" s="80"/>
      <c r="B4" s="15"/>
      <c r="C4" s="15"/>
      <c r="D4" s="15"/>
      <c r="E4" s="15"/>
      <c r="F4" s="15"/>
    </row>
    <row r="5" spans="1:6" ht="19.5" customHeight="1">
      <c r="A5" s="417" t="s">
        <v>2028</v>
      </c>
      <c r="B5" s="423"/>
      <c r="C5" s="423"/>
      <c r="D5" s="423"/>
      <c r="E5" s="423"/>
      <c r="F5" s="423"/>
    </row>
    <row r="6" spans="1:6" ht="12.75">
      <c r="A6" s="68" t="s">
        <v>692</v>
      </c>
      <c r="F6" s="16" t="s">
        <v>808</v>
      </c>
    </row>
    <row r="7" spans="1:6" ht="12.75">
      <c r="A7" s="430" t="s">
        <v>906</v>
      </c>
      <c r="B7" s="430" t="s">
        <v>138</v>
      </c>
      <c r="C7" s="430"/>
      <c r="D7" s="430"/>
      <c r="E7" s="430" t="s">
        <v>139</v>
      </c>
      <c r="F7" s="430"/>
    </row>
    <row r="8" spans="1:6" ht="12.75">
      <c r="A8" s="430"/>
      <c r="B8" s="31">
        <v>2007</v>
      </c>
      <c r="C8" s="31">
        <v>2008</v>
      </c>
      <c r="D8" s="31">
        <v>2009</v>
      </c>
      <c r="E8" s="31" t="s">
        <v>136</v>
      </c>
      <c r="F8" s="31" t="s">
        <v>1323</v>
      </c>
    </row>
    <row r="9" spans="1:6" ht="12.75">
      <c r="A9" s="103" t="s">
        <v>140</v>
      </c>
      <c r="B9" s="89">
        <f>SUM(B10:B12)</f>
        <v>529958927.53000003</v>
      </c>
      <c r="C9" s="89">
        <f>SUM(C10:C12)</f>
        <v>649236820.54</v>
      </c>
      <c r="D9" s="89">
        <f>SUM(D10:D12)</f>
        <v>717293230.1700001</v>
      </c>
      <c r="E9" s="89">
        <f>SUM(E10:E12)</f>
        <v>870774675</v>
      </c>
      <c r="F9" s="89">
        <f>SUM(F10:F12)</f>
        <v>927580393</v>
      </c>
    </row>
    <row r="10" spans="1:6" ht="12.75">
      <c r="A10" s="104" t="s">
        <v>521</v>
      </c>
      <c r="B10" s="94">
        <v>263443875.46</v>
      </c>
      <c r="C10" s="94">
        <v>314357143.11</v>
      </c>
      <c r="D10" s="94">
        <v>368925608.05</v>
      </c>
      <c r="E10" s="94">
        <v>382872760</v>
      </c>
      <c r="F10" s="94">
        <f>'Quadro 02'!E9</f>
        <v>465076872</v>
      </c>
    </row>
    <row r="11" spans="1:6" ht="12.75">
      <c r="A11" s="104" t="s">
        <v>522</v>
      </c>
      <c r="B11" s="105">
        <v>21346542.69</v>
      </c>
      <c r="C11" s="105">
        <v>23322908.94</v>
      </c>
      <c r="D11" s="94">
        <v>23181644.37</v>
      </c>
      <c r="E11" s="105">
        <v>24187724</v>
      </c>
      <c r="F11" s="94">
        <f>'Quadro 02'!E10</f>
        <v>22612340</v>
      </c>
    </row>
    <row r="12" spans="1:6" ht="12.75">
      <c r="A12" s="104" t="s">
        <v>523</v>
      </c>
      <c r="B12" s="94">
        <v>245168509.38</v>
      </c>
      <c r="C12" s="94">
        <v>311556768.49</v>
      </c>
      <c r="D12" s="94">
        <v>325185977.75</v>
      </c>
      <c r="E12" s="94">
        <v>463714191</v>
      </c>
      <c r="F12" s="94">
        <f>'Quadro 02'!E11</f>
        <v>439891181</v>
      </c>
    </row>
    <row r="13" spans="1:6" ht="12.75">
      <c r="A13" s="106"/>
      <c r="B13" s="94"/>
      <c r="C13" s="94"/>
      <c r="D13" s="94"/>
      <c r="E13" s="94"/>
      <c r="F13" s="94"/>
    </row>
    <row r="14" spans="1:6" ht="12.75">
      <c r="A14" s="103" t="s">
        <v>141</v>
      </c>
      <c r="B14" s="89">
        <f>SUM(B15:B17)</f>
        <v>61695172.53</v>
      </c>
      <c r="C14" s="89">
        <f>SUM(C15:C17)</f>
        <v>92818727.39</v>
      </c>
      <c r="D14" s="89">
        <f>SUM(D15:D17)</f>
        <v>85374823.71000001</v>
      </c>
      <c r="E14" s="89">
        <f>SUM(E15:E17)</f>
        <v>461706939</v>
      </c>
      <c r="F14" s="89">
        <f>SUM(F15:F17)</f>
        <v>419118362</v>
      </c>
    </row>
    <row r="15" spans="1:6" ht="12.75">
      <c r="A15" s="104" t="s">
        <v>525</v>
      </c>
      <c r="B15" s="94">
        <v>45323361.11</v>
      </c>
      <c r="C15" s="94">
        <v>73949516.32</v>
      </c>
      <c r="D15" s="94">
        <v>45606013.71</v>
      </c>
      <c r="E15" s="94">
        <v>440106240</v>
      </c>
      <c r="F15" s="94">
        <f>'Quadro 02'!E17</f>
        <v>383954542</v>
      </c>
    </row>
    <row r="16" spans="1:6" ht="12.75">
      <c r="A16" s="104" t="s">
        <v>524</v>
      </c>
      <c r="B16" s="105">
        <v>62300</v>
      </c>
      <c r="C16" s="105">
        <v>343741.31</v>
      </c>
      <c r="D16" s="105"/>
      <c r="E16" s="105">
        <v>619120</v>
      </c>
      <c r="F16" s="94">
        <f>'Quadro 02'!E18</f>
        <v>25800</v>
      </c>
    </row>
    <row r="17" spans="1:6" ht="12.75">
      <c r="A17" s="104" t="s">
        <v>142</v>
      </c>
      <c r="B17" s="105">
        <v>16309511.42</v>
      </c>
      <c r="C17" s="105">
        <v>18525469.76</v>
      </c>
      <c r="D17" s="105">
        <v>39768810</v>
      </c>
      <c r="E17" s="105">
        <v>20981579</v>
      </c>
      <c r="F17" s="94">
        <f>'Quadro 02'!E19</f>
        <v>35138020</v>
      </c>
    </row>
    <row r="18" spans="1:6" ht="12.75">
      <c r="A18" s="104"/>
      <c r="B18" s="94"/>
      <c r="C18" s="94"/>
      <c r="D18" s="94"/>
      <c r="E18" s="94"/>
      <c r="F18" s="94"/>
    </row>
    <row r="19" spans="1:6" ht="12.75">
      <c r="A19" s="103" t="s">
        <v>143</v>
      </c>
      <c r="B19" s="107"/>
      <c r="C19" s="107"/>
      <c r="D19" s="107"/>
      <c r="E19" s="107">
        <v>2000000</v>
      </c>
      <c r="F19" s="107">
        <f>'Quadro 02'!E21</f>
        <v>1980000</v>
      </c>
    </row>
    <row r="20" spans="1:6" ht="12.75">
      <c r="A20" s="106"/>
      <c r="B20" s="94"/>
      <c r="C20" s="94"/>
      <c r="D20" s="94"/>
      <c r="E20" s="94"/>
      <c r="F20" s="94"/>
    </row>
    <row r="21" spans="1:6" ht="12.75">
      <c r="A21" s="108" t="s">
        <v>822</v>
      </c>
      <c r="B21" s="34">
        <f>B9+B14+B19</f>
        <v>591654100.0600001</v>
      </c>
      <c r="C21" s="34">
        <f>C9+C14+C19</f>
        <v>742055547.93</v>
      </c>
      <c r="D21" s="34">
        <f>D9+D14+D19</f>
        <v>802668053.8800001</v>
      </c>
      <c r="E21" s="34">
        <f>E9+E14+E19</f>
        <v>1334481614</v>
      </c>
      <c r="F21" s="34">
        <f>F9+F14+F19</f>
        <v>1348678755</v>
      </c>
    </row>
  </sheetData>
  <sheetProtection/>
  <mergeCells count="4">
    <mergeCell ref="A5:F5"/>
    <mergeCell ref="A7:A8"/>
    <mergeCell ref="B7:D7"/>
    <mergeCell ref="E7:F7"/>
  </mergeCells>
  <printOptions/>
  <pageMargins left="0.3937007874015748"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24.xml><?xml version="1.0" encoding="utf-8"?>
<worksheet xmlns="http://schemas.openxmlformats.org/spreadsheetml/2006/main" xmlns:r="http://schemas.openxmlformats.org/officeDocument/2006/relationships">
  <dimension ref="A1:C29"/>
  <sheetViews>
    <sheetView zoomScalePageLayoutView="0" workbookViewId="0" topLeftCell="A1">
      <selection activeCell="A25" sqref="A25:C25"/>
    </sheetView>
  </sheetViews>
  <sheetFormatPr defaultColWidth="9.140625" defaultRowHeight="12.75"/>
  <cols>
    <col min="1" max="1" width="45.140625" style="40" customWidth="1"/>
    <col min="2" max="2" width="54.140625" style="40" customWidth="1"/>
    <col min="3" max="3" width="29.421875" style="40" customWidth="1"/>
    <col min="4" max="16384" width="9.140625" style="40" customWidth="1"/>
  </cols>
  <sheetData>
    <row r="1" spans="1:3" ht="12.75">
      <c r="A1" s="6" t="s">
        <v>986</v>
      </c>
      <c r="B1" s="259"/>
      <c r="C1" s="259"/>
    </row>
    <row r="2" spans="1:3" ht="12.75">
      <c r="A2" s="4" t="s">
        <v>987</v>
      </c>
      <c r="B2" s="260"/>
      <c r="C2" s="260"/>
    </row>
    <row r="3" spans="1:3" ht="12.75">
      <c r="A3" s="11" t="s">
        <v>1110</v>
      </c>
      <c r="B3" s="261"/>
      <c r="C3" s="261"/>
    </row>
    <row r="4" spans="1:3" ht="12.75">
      <c r="A4" s="253"/>
      <c r="B4" s="225"/>
      <c r="C4" s="225"/>
    </row>
    <row r="5" spans="1:3" ht="24" customHeight="1">
      <c r="A5" s="417" t="s">
        <v>2027</v>
      </c>
      <c r="B5" s="423"/>
      <c r="C5" s="423"/>
    </row>
    <row r="7" spans="1:3" ht="12.75">
      <c r="A7" s="31" t="s">
        <v>144</v>
      </c>
      <c r="B7" s="31" t="s">
        <v>145</v>
      </c>
      <c r="C7" s="31" t="s">
        <v>907</v>
      </c>
    </row>
    <row r="8" spans="1:3" ht="67.5">
      <c r="A8" s="256" t="s">
        <v>146</v>
      </c>
      <c r="B8" s="258" t="s">
        <v>1330</v>
      </c>
      <c r="C8" s="256" t="s">
        <v>147</v>
      </c>
    </row>
    <row r="9" spans="1:3" ht="67.5">
      <c r="A9" s="256" t="s">
        <v>148</v>
      </c>
      <c r="B9" s="258" t="s">
        <v>149</v>
      </c>
      <c r="C9" s="256" t="s">
        <v>150</v>
      </c>
    </row>
    <row r="10" spans="1:3" ht="90">
      <c r="A10" s="256" t="s">
        <v>1326</v>
      </c>
      <c r="B10" s="256" t="s">
        <v>1333</v>
      </c>
      <c r="C10" s="256" t="s">
        <v>1334</v>
      </c>
    </row>
    <row r="11" spans="1:3" ht="22.5">
      <c r="A11" s="256" t="s">
        <v>151</v>
      </c>
      <c r="B11" s="258" t="s">
        <v>152</v>
      </c>
      <c r="C11" s="256" t="s">
        <v>153</v>
      </c>
    </row>
    <row r="12" spans="1:3" ht="78.75">
      <c r="A12" s="256" t="s">
        <v>154</v>
      </c>
      <c r="B12" s="258" t="s">
        <v>155</v>
      </c>
      <c r="C12" s="256" t="s">
        <v>156</v>
      </c>
    </row>
    <row r="13" spans="1:3" ht="45">
      <c r="A13" s="256" t="s">
        <v>8</v>
      </c>
      <c r="B13" s="258" t="s">
        <v>350</v>
      </c>
      <c r="C13" s="256" t="s">
        <v>351</v>
      </c>
    </row>
    <row r="14" spans="1:3" ht="45">
      <c r="A14" s="256" t="s">
        <v>358</v>
      </c>
      <c r="B14" s="258" t="s">
        <v>359</v>
      </c>
      <c r="C14" s="256" t="s">
        <v>360</v>
      </c>
    </row>
    <row r="15" spans="1:3" ht="56.25">
      <c r="A15" s="256" t="s">
        <v>157</v>
      </c>
      <c r="B15" s="258" t="s">
        <v>158</v>
      </c>
      <c r="C15" s="256" t="s">
        <v>159</v>
      </c>
    </row>
    <row r="16" spans="1:3" ht="45">
      <c r="A16" s="256" t="s">
        <v>160</v>
      </c>
      <c r="B16" s="258" t="s">
        <v>161</v>
      </c>
      <c r="C16" s="256" t="s">
        <v>162</v>
      </c>
    </row>
    <row r="17" spans="1:3" ht="45">
      <c r="A17" s="256" t="s">
        <v>1327</v>
      </c>
      <c r="B17" s="258" t="s">
        <v>163</v>
      </c>
      <c r="C17" s="256" t="s">
        <v>164</v>
      </c>
    </row>
    <row r="18" spans="1:3" ht="101.25">
      <c r="A18" s="256" t="s">
        <v>355</v>
      </c>
      <c r="B18" s="258" t="s">
        <v>356</v>
      </c>
      <c r="C18" s="256" t="s">
        <v>357</v>
      </c>
    </row>
    <row r="19" spans="1:3" ht="45">
      <c r="A19" s="256" t="s">
        <v>165</v>
      </c>
      <c r="B19" s="258" t="s">
        <v>166</v>
      </c>
      <c r="C19" s="256" t="s">
        <v>401</v>
      </c>
    </row>
    <row r="20" spans="1:3" ht="22.5">
      <c r="A20" s="256" t="s">
        <v>1028</v>
      </c>
      <c r="B20" s="258" t="s">
        <v>1029</v>
      </c>
      <c r="C20" s="256" t="s">
        <v>1030</v>
      </c>
    </row>
    <row r="21" spans="1:3" ht="45">
      <c r="A21" s="256" t="s">
        <v>352</v>
      </c>
      <c r="B21" s="258" t="s">
        <v>353</v>
      </c>
      <c r="C21" s="256" t="s">
        <v>354</v>
      </c>
    </row>
    <row r="22" spans="1:3" ht="33.75">
      <c r="A22" s="256" t="s">
        <v>402</v>
      </c>
      <c r="B22" s="258" t="s">
        <v>403</v>
      </c>
      <c r="C22" s="256" t="s">
        <v>404</v>
      </c>
    </row>
    <row r="23" spans="1:3" ht="33.75">
      <c r="A23" s="256" t="s">
        <v>405</v>
      </c>
      <c r="B23" s="258" t="s">
        <v>406</v>
      </c>
      <c r="C23" s="256" t="s">
        <v>407</v>
      </c>
    </row>
    <row r="24" spans="1:3" ht="45">
      <c r="A24" s="256" t="s">
        <v>1328</v>
      </c>
      <c r="B24" s="258" t="s">
        <v>408</v>
      </c>
      <c r="C24" s="256" t="s">
        <v>409</v>
      </c>
    </row>
    <row r="25" spans="1:3" ht="45">
      <c r="A25" s="256" t="s">
        <v>346</v>
      </c>
      <c r="B25" s="258" t="s">
        <v>347</v>
      </c>
      <c r="C25" s="256" t="s">
        <v>4</v>
      </c>
    </row>
    <row r="26" spans="1:3" ht="45">
      <c r="A26" s="256" t="s">
        <v>5</v>
      </c>
      <c r="B26" s="258" t="s">
        <v>6</v>
      </c>
      <c r="C26" s="256" t="s">
        <v>7</v>
      </c>
    </row>
    <row r="27" spans="1:3" ht="45">
      <c r="A27" s="256" t="s">
        <v>1329</v>
      </c>
      <c r="B27" s="256" t="s">
        <v>1331</v>
      </c>
      <c r="C27" s="256" t="s">
        <v>1332</v>
      </c>
    </row>
    <row r="28" spans="1:3" ht="56.25">
      <c r="A28" s="256" t="s">
        <v>361</v>
      </c>
      <c r="B28" s="257" t="s">
        <v>1026</v>
      </c>
      <c r="C28" s="256" t="s">
        <v>1027</v>
      </c>
    </row>
    <row r="29" spans="1:3" ht="78.75">
      <c r="A29" s="256" t="s">
        <v>410</v>
      </c>
      <c r="B29" s="258" t="s">
        <v>344</v>
      </c>
      <c r="C29" s="256" t="s">
        <v>345</v>
      </c>
    </row>
  </sheetData>
  <sheetProtection/>
  <mergeCells count="1">
    <mergeCell ref="A5:C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25.xml><?xml version="1.0" encoding="utf-8"?>
<worksheet xmlns="http://schemas.openxmlformats.org/spreadsheetml/2006/main" xmlns:r="http://schemas.openxmlformats.org/officeDocument/2006/relationships">
  <dimension ref="A1:C42"/>
  <sheetViews>
    <sheetView zoomScalePageLayoutView="0" workbookViewId="0" topLeftCell="A1">
      <selection activeCell="A25" sqref="A25:C25"/>
    </sheetView>
  </sheetViews>
  <sheetFormatPr defaultColWidth="9.140625" defaultRowHeight="12.75"/>
  <cols>
    <col min="1" max="1" width="110.7109375" style="302" customWidth="1"/>
    <col min="2" max="2" width="15.7109375" style="302" customWidth="1"/>
    <col min="3" max="3" width="15.00390625" style="306" bestFit="1" customWidth="1"/>
    <col min="4" max="16384" width="9.140625" style="302" customWidth="1"/>
  </cols>
  <sheetData>
    <row r="1" spans="1:3" s="231" customFormat="1" ht="11.25">
      <c r="A1" s="83" t="s">
        <v>986</v>
      </c>
      <c r="B1" s="359"/>
      <c r="C1" s="286"/>
    </row>
    <row r="2" spans="1:3" s="231" customFormat="1" ht="11.25">
      <c r="A2" s="84" t="s">
        <v>987</v>
      </c>
      <c r="B2" s="363"/>
      <c r="C2" s="286"/>
    </row>
    <row r="3" spans="1:3" s="231" customFormat="1" ht="11.25">
      <c r="A3" s="85" t="s">
        <v>1110</v>
      </c>
      <c r="B3" s="367"/>
      <c r="C3" s="286"/>
    </row>
    <row r="4" spans="1:3" s="231" customFormat="1" ht="11.25">
      <c r="A4" s="253"/>
      <c r="C4" s="286"/>
    </row>
    <row r="5" spans="1:3" s="231" customFormat="1" ht="19.5" customHeight="1">
      <c r="A5" s="487" t="s">
        <v>2026</v>
      </c>
      <c r="B5" s="487"/>
      <c r="C5" s="286"/>
    </row>
    <row r="6" spans="1:2" ht="12.75">
      <c r="A6" s="223" t="s">
        <v>928</v>
      </c>
      <c r="B6" s="226" t="s">
        <v>808</v>
      </c>
    </row>
    <row r="7" spans="1:2" ht="12.75">
      <c r="A7" s="355" t="s">
        <v>906</v>
      </c>
      <c r="B7" s="32" t="s">
        <v>929</v>
      </c>
    </row>
    <row r="8" spans="1:2" s="285" customFormat="1" ht="11.25">
      <c r="A8" s="227" t="s">
        <v>930</v>
      </c>
      <c r="B8" s="307">
        <v>1011377306</v>
      </c>
    </row>
    <row r="9" spans="1:2" s="285" customFormat="1" ht="11.25">
      <c r="A9" s="245" t="s">
        <v>1945</v>
      </c>
      <c r="B9" s="311">
        <v>236761750</v>
      </c>
    </row>
    <row r="10" spans="1:2" s="285" customFormat="1" ht="11.25">
      <c r="A10" s="228" t="s">
        <v>1946</v>
      </c>
      <c r="B10" s="308">
        <v>49300000</v>
      </c>
    </row>
    <row r="11" spans="1:2" s="285" customFormat="1" ht="11.25">
      <c r="A11" s="228" t="s">
        <v>1947</v>
      </c>
      <c r="B11" s="308">
        <v>15461750</v>
      </c>
    </row>
    <row r="12" spans="1:2" s="285" customFormat="1" ht="11.25">
      <c r="A12" s="228" t="s">
        <v>1948</v>
      </c>
      <c r="B12" s="308">
        <v>23500000</v>
      </c>
    </row>
    <row r="13" spans="1:2" s="285" customFormat="1" ht="11.25">
      <c r="A13" s="228" t="s">
        <v>1949</v>
      </c>
      <c r="B13" s="308">
        <v>128700000</v>
      </c>
    </row>
    <row r="14" spans="1:2" s="285" customFormat="1" ht="11.25">
      <c r="A14" s="228" t="s">
        <v>1950</v>
      </c>
      <c r="B14" s="308">
        <v>19800000</v>
      </c>
    </row>
    <row r="15" spans="1:2" s="285" customFormat="1" ht="11.25">
      <c r="A15" s="245" t="s">
        <v>1951</v>
      </c>
      <c r="B15" s="311">
        <v>59625070</v>
      </c>
    </row>
    <row r="16" spans="1:2" s="285" customFormat="1" ht="11.25">
      <c r="A16" s="228" t="s">
        <v>1952</v>
      </c>
      <c r="B16" s="308">
        <v>40517070</v>
      </c>
    </row>
    <row r="17" spans="1:2" s="285" customFormat="1" ht="11.25">
      <c r="A17" s="228" t="s">
        <v>1953</v>
      </c>
      <c r="B17" s="308">
        <v>19501000</v>
      </c>
    </row>
    <row r="18" spans="1:2" s="285" customFormat="1" ht="11.25">
      <c r="A18" s="228" t="s">
        <v>1954</v>
      </c>
      <c r="B18" s="308">
        <v>21016070</v>
      </c>
    </row>
    <row r="19" spans="1:2" s="285" customFormat="1" ht="11.25">
      <c r="A19" s="228" t="s">
        <v>1955</v>
      </c>
      <c r="B19" s="308">
        <v>19108000</v>
      </c>
    </row>
    <row r="20" spans="1:2" s="285" customFormat="1" ht="11.25">
      <c r="A20" s="245" t="s">
        <v>1956</v>
      </c>
      <c r="B20" s="311">
        <v>5987114</v>
      </c>
    </row>
    <row r="21" spans="1:2" s="285" customFormat="1" ht="11.25">
      <c r="A21" s="245" t="s">
        <v>1957</v>
      </c>
      <c r="B21" s="311">
        <v>1345651</v>
      </c>
    </row>
    <row r="22" spans="1:2" s="285" customFormat="1" ht="11.25">
      <c r="A22" s="245" t="s">
        <v>1958</v>
      </c>
      <c r="B22" s="311">
        <v>674291228</v>
      </c>
    </row>
    <row r="23" spans="1:2" s="285" customFormat="1" ht="11.25">
      <c r="A23" s="228" t="s">
        <v>1959</v>
      </c>
      <c r="B23" s="308">
        <v>90870642</v>
      </c>
    </row>
    <row r="24" spans="1:2" s="285" customFormat="1" ht="11.25">
      <c r="A24" s="228" t="s">
        <v>1960</v>
      </c>
      <c r="B24" s="308">
        <v>34572</v>
      </c>
    </row>
    <row r="25" spans="1:2" s="285" customFormat="1" ht="11.25">
      <c r="A25" s="228" t="s">
        <v>1961</v>
      </c>
      <c r="B25" s="308">
        <v>85885</v>
      </c>
    </row>
    <row r="26" spans="1:2" s="285" customFormat="1" ht="11.25">
      <c r="A26" s="228" t="s">
        <v>1962</v>
      </c>
      <c r="B26" s="308">
        <v>1411175</v>
      </c>
    </row>
    <row r="27" spans="1:2" s="285" customFormat="1" ht="11.25">
      <c r="A27" s="228" t="s">
        <v>1963</v>
      </c>
      <c r="B27" s="308">
        <v>181900000</v>
      </c>
    </row>
    <row r="28" spans="1:2" s="285" customFormat="1" ht="11.25">
      <c r="A28" s="228" t="s">
        <v>1964</v>
      </c>
      <c r="B28" s="308">
        <v>40868845</v>
      </c>
    </row>
    <row r="29" spans="1:2" s="285" customFormat="1" ht="11.25">
      <c r="A29" s="228" t="s">
        <v>1965</v>
      </c>
      <c r="B29" s="308">
        <v>1098292</v>
      </c>
    </row>
    <row r="30" spans="1:2" s="285" customFormat="1" ht="11.25">
      <c r="A30" s="228" t="s">
        <v>1966</v>
      </c>
      <c r="B30" s="308">
        <v>96467729</v>
      </c>
    </row>
    <row r="31" spans="1:2" s="285" customFormat="1" ht="11.25">
      <c r="A31" s="228" t="s">
        <v>1967</v>
      </c>
      <c r="B31" s="308">
        <v>205029000</v>
      </c>
    </row>
    <row r="32" spans="1:2" s="285" customFormat="1" ht="11.25">
      <c r="A32" s="228" t="s">
        <v>1968</v>
      </c>
      <c r="B32" s="308">
        <v>9121426</v>
      </c>
    </row>
    <row r="33" spans="1:2" s="285" customFormat="1" ht="11.25">
      <c r="A33" s="228" t="s">
        <v>1969</v>
      </c>
      <c r="B33" s="308">
        <v>10626800</v>
      </c>
    </row>
    <row r="34" spans="1:2" s="285" customFormat="1" ht="11.25">
      <c r="A34" s="228" t="s">
        <v>1970</v>
      </c>
      <c r="B34" s="308">
        <v>24514786</v>
      </c>
    </row>
    <row r="35" spans="1:2" s="285" customFormat="1" ht="11.25">
      <c r="A35" s="228" t="s">
        <v>1971</v>
      </c>
      <c r="B35" s="308">
        <v>12262076</v>
      </c>
    </row>
    <row r="36" spans="1:2" s="285" customFormat="1" ht="11.25">
      <c r="A36" s="245" t="s">
        <v>1972</v>
      </c>
      <c r="B36" s="311">
        <v>33366493</v>
      </c>
    </row>
    <row r="37" spans="1:2" s="285" customFormat="1" ht="11.25">
      <c r="A37" s="227" t="s">
        <v>934</v>
      </c>
      <c r="B37" s="307">
        <v>86754881</v>
      </c>
    </row>
    <row r="38" spans="1:2" s="285" customFormat="1" ht="11.25">
      <c r="A38" s="245" t="s">
        <v>1973</v>
      </c>
      <c r="B38" s="311">
        <v>19501000</v>
      </c>
    </row>
    <row r="39" spans="1:2" s="285" customFormat="1" ht="11.25">
      <c r="A39" s="228" t="s">
        <v>1974</v>
      </c>
      <c r="B39" s="308">
        <v>19501000</v>
      </c>
    </row>
    <row r="40" spans="1:2" s="285" customFormat="1" ht="11.25">
      <c r="A40" s="245" t="s">
        <v>1975</v>
      </c>
      <c r="B40" s="311">
        <v>4000000</v>
      </c>
    </row>
    <row r="41" spans="1:2" s="285" customFormat="1" ht="11.25">
      <c r="A41" s="245" t="s">
        <v>1976</v>
      </c>
      <c r="B41" s="311">
        <v>63253881</v>
      </c>
    </row>
    <row r="42" spans="1:2" s="285" customFormat="1" ht="11.25">
      <c r="A42" s="227" t="s">
        <v>935</v>
      </c>
      <c r="B42" s="307">
        <v>924622425</v>
      </c>
    </row>
  </sheetData>
  <sheetProtection/>
  <mergeCells count="1">
    <mergeCell ref="A5:B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26.xml><?xml version="1.0" encoding="utf-8"?>
<worksheet xmlns="http://schemas.openxmlformats.org/spreadsheetml/2006/main" xmlns:r="http://schemas.openxmlformats.org/officeDocument/2006/relationships">
  <dimension ref="A1:C52"/>
  <sheetViews>
    <sheetView zoomScalePageLayoutView="0" workbookViewId="0" topLeftCell="A1">
      <selection activeCell="A25" sqref="A25:C25"/>
    </sheetView>
  </sheetViews>
  <sheetFormatPr defaultColWidth="9.140625" defaultRowHeight="12.75" customHeight="1"/>
  <cols>
    <col min="1" max="1" width="110.7109375" style="2" customWidth="1"/>
    <col min="2" max="2" width="15.7109375" style="2" customWidth="1"/>
    <col min="3" max="3" width="14.28125" style="177" bestFit="1" customWidth="1"/>
    <col min="4" max="16384" width="9.140625" style="2" customWidth="1"/>
  </cols>
  <sheetData>
    <row r="1" spans="1:2" ht="12.75" customHeight="1">
      <c r="A1" s="83" t="s">
        <v>986</v>
      </c>
      <c r="B1" s="109"/>
    </row>
    <row r="2" spans="1:2" ht="12.75" customHeight="1">
      <c r="A2" s="84" t="s">
        <v>987</v>
      </c>
      <c r="B2" s="110"/>
    </row>
    <row r="3" spans="1:2" ht="12.75" customHeight="1">
      <c r="A3" s="85" t="s">
        <v>988</v>
      </c>
      <c r="B3" s="111"/>
    </row>
    <row r="4" ht="12.75" customHeight="1">
      <c r="A4" s="80"/>
    </row>
    <row r="5" spans="1:2" ht="12.75" customHeight="1">
      <c r="A5" s="487" t="s">
        <v>2025</v>
      </c>
      <c r="B5" s="487"/>
    </row>
    <row r="6" spans="1:3" s="118" customFormat="1" ht="12.75" customHeight="1">
      <c r="A6" s="116" t="s">
        <v>573</v>
      </c>
      <c r="B6" s="117"/>
      <c r="C6" s="178"/>
    </row>
    <row r="7" spans="1:3" s="120" customFormat="1" ht="12.75" customHeight="1">
      <c r="A7" s="119" t="s">
        <v>936</v>
      </c>
      <c r="B7" s="87" t="s">
        <v>991</v>
      </c>
      <c r="C7" s="179"/>
    </row>
    <row r="8" spans="1:3" s="118" customFormat="1" ht="12.75" customHeight="1">
      <c r="A8" s="121" t="s">
        <v>937</v>
      </c>
      <c r="B8" s="102">
        <f>B9+B10+B13+B16+B19</f>
        <v>942859626</v>
      </c>
      <c r="C8" s="178"/>
    </row>
    <row r="9" spans="1:3" s="118" customFormat="1" ht="12.75" customHeight="1">
      <c r="A9" s="288" t="s">
        <v>1391</v>
      </c>
      <c r="B9" s="123">
        <f>'Quadro 03'!B9+'Quadro 03'!B241</f>
        <v>233161750</v>
      </c>
      <c r="C9" s="178"/>
    </row>
    <row r="10" spans="1:3" s="118" customFormat="1" ht="12.75" customHeight="1">
      <c r="A10" s="122" t="s">
        <v>938</v>
      </c>
      <c r="B10" s="123">
        <f>B11+B12</f>
        <v>59625070</v>
      </c>
      <c r="C10" s="178"/>
    </row>
    <row r="11" spans="1:3" s="118" customFormat="1" ht="12.75" customHeight="1">
      <c r="A11" s="122" t="s">
        <v>566</v>
      </c>
      <c r="B11" s="123">
        <f>'Quadro 03'!B53+'Quadro 03'!B230</f>
        <v>40517070</v>
      </c>
      <c r="C11" s="178"/>
    </row>
    <row r="12" spans="1:3" s="118" customFormat="1" ht="12.75" customHeight="1">
      <c r="A12" s="122" t="s">
        <v>567</v>
      </c>
      <c r="B12" s="123">
        <f>'Quadro 03'!B59</f>
        <v>19108000</v>
      </c>
      <c r="C12" s="178"/>
    </row>
    <row r="13" spans="1:3" s="118" customFormat="1" ht="12.75" customHeight="1">
      <c r="A13" s="122" t="s">
        <v>939</v>
      </c>
      <c r="B13" s="123">
        <f>B14+B15</f>
        <v>4323315</v>
      </c>
      <c r="C13" s="178"/>
    </row>
    <row r="14" spans="1:3" s="118" customFormat="1" ht="12.75" customHeight="1">
      <c r="A14" s="122" t="s">
        <v>940</v>
      </c>
      <c r="B14" s="123">
        <f>'Quadro 03'!B63</f>
        <v>5987114</v>
      </c>
      <c r="C14" s="178"/>
    </row>
    <row r="15" spans="1:3" s="118" customFormat="1" ht="12.75" customHeight="1">
      <c r="A15" s="122" t="s">
        <v>941</v>
      </c>
      <c r="B15" s="123">
        <f>-'Quadro 03'!B68</f>
        <v>-1663799</v>
      </c>
      <c r="C15" s="178"/>
    </row>
    <row r="16" spans="1:3" s="118" customFormat="1" ht="12.75" customHeight="1">
      <c r="A16" s="288" t="s">
        <v>1392</v>
      </c>
      <c r="B16" s="123">
        <f>'Quadro 03'!B92+'Quadro 03'!B246</f>
        <v>611037347</v>
      </c>
      <c r="C16" s="178"/>
    </row>
    <row r="17" spans="1:3" s="118" customFormat="1" ht="12.75" customHeight="1">
      <c r="A17" s="122" t="s">
        <v>568</v>
      </c>
      <c r="B17" s="123">
        <f>'Quadro 03'!B141</f>
        <v>24514786</v>
      </c>
      <c r="C17" s="178"/>
    </row>
    <row r="18" spans="1:3" s="118" customFormat="1" ht="12.75" customHeight="1">
      <c r="A18" s="122" t="s">
        <v>933</v>
      </c>
      <c r="B18" s="123">
        <f>B16-B17</f>
        <v>586522561</v>
      </c>
      <c r="C18" s="178"/>
    </row>
    <row r="19" spans="1:3" s="118" customFormat="1" ht="12.75" customHeight="1">
      <c r="A19" s="122" t="s">
        <v>942</v>
      </c>
      <c r="B19" s="123">
        <f>'Quadro 03'!B162+'Quadro 03'!B235+'Quadro 03'!B85+'Quadro 03'!B91</f>
        <v>34712144</v>
      </c>
      <c r="C19" s="178"/>
    </row>
    <row r="20" spans="1:3" s="118" customFormat="1" ht="12.75" customHeight="1">
      <c r="A20" s="122" t="s">
        <v>569</v>
      </c>
      <c r="B20" s="123">
        <f>'Quadro 03'!B181</f>
        <v>12500000</v>
      </c>
      <c r="C20" s="178"/>
    </row>
    <row r="21" spans="1:3" s="118" customFormat="1" ht="12.75" customHeight="1">
      <c r="A21" s="122" t="s">
        <v>570</v>
      </c>
      <c r="B21" s="123">
        <f>B19-B20</f>
        <v>22212144</v>
      </c>
      <c r="C21" s="178"/>
    </row>
    <row r="22" spans="1:3" s="118" customFormat="1" ht="12.75" customHeight="1">
      <c r="A22" s="121" t="s">
        <v>943</v>
      </c>
      <c r="B22" s="102">
        <f>+B23+B24+B25+B26+B29</f>
        <v>308155330</v>
      </c>
      <c r="C22" s="178"/>
    </row>
    <row r="23" spans="1:3" s="118" customFormat="1" ht="12.75" customHeight="1">
      <c r="A23" s="122" t="s">
        <v>944</v>
      </c>
      <c r="B23" s="123">
        <f>'Quadro 03'!B197</f>
        <v>8898200</v>
      </c>
      <c r="C23" s="178"/>
    </row>
    <row r="24" spans="1:3" s="118" customFormat="1" ht="12.75" customHeight="1">
      <c r="A24" s="122" t="s">
        <v>945</v>
      </c>
      <c r="B24" s="123"/>
      <c r="C24" s="178"/>
    </row>
    <row r="25" spans="1:3" s="120" customFormat="1" ht="12.75" customHeight="1">
      <c r="A25" s="122" t="s">
        <v>572</v>
      </c>
      <c r="B25" s="123"/>
      <c r="C25" s="179"/>
    </row>
    <row r="26" spans="1:3" s="118" customFormat="1" ht="12.75" customHeight="1">
      <c r="A26" s="122" t="s">
        <v>946</v>
      </c>
      <c r="B26" s="123">
        <f>B27+B28</f>
        <v>299257130</v>
      </c>
      <c r="C26" s="178"/>
    </row>
    <row r="27" spans="1:3" s="118" customFormat="1" ht="12.75" customHeight="1">
      <c r="A27" s="122" t="s">
        <v>568</v>
      </c>
      <c r="B27" s="123">
        <f>'Quadro 03'!B206</f>
        <v>299257130</v>
      </c>
      <c r="C27" s="178"/>
    </row>
    <row r="28" spans="1:3" s="118" customFormat="1" ht="12.75" customHeight="1">
      <c r="A28" s="122" t="s">
        <v>571</v>
      </c>
      <c r="B28" s="123"/>
      <c r="C28" s="178"/>
    </row>
    <row r="29" spans="1:3" s="118" customFormat="1" ht="12.75" customHeight="1">
      <c r="A29" s="122" t="s">
        <v>947</v>
      </c>
      <c r="B29" s="123"/>
      <c r="C29" s="178"/>
    </row>
    <row r="30" spans="1:3" s="118" customFormat="1" ht="12.75" customHeight="1">
      <c r="A30" s="121" t="s">
        <v>948</v>
      </c>
      <c r="B30" s="102">
        <f>B22-B23-B24-B25</f>
        <v>299257130</v>
      </c>
      <c r="C30" s="178"/>
    </row>
    <row r="31" spans="1:3" s="118" customFormat="1" ht="12.75" customHeight="1">
      <c r="A31" s="121" t="s">
        <v>949</v>
      </c>
      <c r="B31" s="102">
        <f>B8+B30</f>
        <v>1242116756</v>
      </c>
      <c r="C31" s="287"/>
    </row>
    <row r="32" spans="1:3" s="118" customFormat="1" ht="12.75" customHeight="1">
      <c r="A32" s="124"/>
      <c r="B32" s="125"/>
      <c r="C32" s="178"/>
    </row>
    <row r="33" spans="1:3" s="118" customFormat="1" ht="12.75" customHeight="1">
      <c r="A33" s="119" t="s">
        <v>950</v>
      </c>
      <c r="B33" s="87" t="s">
        <v>991</v>
      </c>
      <c r="C33" s="178"/>
    </row>
    <row r="34" spans="1:3" s="118" customFormat="1" ht="12.75" customHeight="1">
      <c r="A34" s="121" t="s">
        <v>951</v>
      </c>
      <c r="B34" s="126">
        <f>SUM(B35:B37)</f>
        <v>838800393</v>
      </c>
      <c r="C34" s="178"/>
    </row>
    <row r="35" spans="1:3" s="118" customFormat="1" ht="12.75" customHeight="1">
      <c r="A35" s="122" t="s">
        <v>952</v>
      </c>
      <c r="B35" s="127">
        <f>'Quadro 02'!E9-'Quadro 07'!B389</f>
        <v>438376872</v>
      </c>
      <c r="C35" s="178"/>
    </row>
    <row r="36" spans="1:3" s="118" customFormat="1" ht="12.75" customHeight="1">
      <c r="A36" s="122" t="s">
        <v>953</v>
      </c>
      <c r="B36" s="127">
        <f>'Quadro 02'!E10</f>
        <v>22612340</v>
      </c>
      <c r="C36" s="178"/>
    </row>
    <row r="37" spans="1:3" s="118" customFormat="1" ht="12.75" customHeight="1">
      <c r="A37" s="122" t="s">
        <v>954</v>
      </c>
      <c r="B37" s="127">
        <f>'Quadro 02'!E11-'Quadro 07'!B395</f>
        <v>377811181</v>
      </c>
      <c r="C37" s="178"/>
    </row>
    <row r="38" spans="1:3" s="118" customFormat="1" ht="12.75" customHeight="1">
      <c r="A38" s="121" t="s">
        <v>955</v>
      </c>
      <c r="B38" s="126">
        <f>B34-B36</f>
        <v>816188053</v>
      </c>
      <c r="C38" s="178"/>
    </row>
    <row r="39" spans="1:3" s="118" customFormat="1" ht="12.75" customHeight="1">
      <c r="A39" s="121" t="s">
        <v>956</v>
      </c>
      <c r="B39" s="102">
        <f>B40+B41+B45</f>
        <v>411898362</v>
      </c>
      <c r="C39" s="178"/>
    </row>
    <row r="40" spans="1:3" s="118" customFormat="1" ht="12.75" customHeight="1">
      <c r="A40" s="122" t="s">
        <v>957</v>
      </c>
      <c r="B40" s="123">
        <f>'Quadro 02'!E17-'Quadro 07'!B403</f>
        <v>376734542</v>
      </c>
      <c r="C40" s="178"/>
    </row>
    <row r="41" spans="1:3" s="118" customFormat="1" ht="12.75" customHeight="1">
      <c r="A41" s="122" t="s">
        <v>958</v>
      </c>
      <c r="B41" s="123">
        <f>SUM(B42:B44)</f>
        <v>25800</v>
      </c>
      <c r="C41" s="178"/>
    </row>
    <row r="42" spans="1:3" s="118" customFormat="1" ht="12.75" customHeight="1">
      <c r="A42" s="122" t="s">
        <v>959</v>
      </c>
      <c r="B42" s="123"/>
      <c r="C42" s="178"/>
    </row>
    <row r="43" spans="1:3" s="118" customFormat="1" ht="12.75" customHeight="1">
      <c r="A43" s="122" t="s">
        <v>960</v>
      </c>
      <c r="B43" s="123"/>
      <c r="C43" s="178"/>
    </row>
    <row r="44" spans="1:3" s="118" customFormat="1" ht="12.75" customHeight="1">
      <c r="A44" s="122" t="s">
        <v>961</v>
      </c>
      <c r="B44" s="123">
        <f>'Quadro 02'!E18</f>
        <v>25800</v>
      </c>
      <c r="C44" s="178"/>
    </row>
    <row r="45" spans="1:3" s="118" customFormat="1" ht="12.75" customHeight="1">
      <c r="A45" s="122" t="s">
        <v>962</v>
      </c>
      <c r="B45" s="123">
        <f>'Quadro 02'!E19</f>
        <v>35138020</v>
      </c>
      <c r="C45" s="178"/>
    </row>
    <row r="46" spans="1:3" s="118" customFormat="1" ht="12.75" customHeight="1">
      <c r="A46" s="121" t="s">
        <v>963</v>
      </c>
      <c r="B46" s="102">
        <f>B39-B42-B43-B45</f>
        <v>376760342</v>
      </c>
      <c r="C46" s="178"/>
    </row>
    <row r="47" spans="1:3" s="118" customFormat="1" ht="12.75" customHeight="1">
      <c r="A47" s="122" t="s">
        <v>964</v>
      </c>
      <c r="B47" s="123">
        <f>'Quadro 02'!E21</f>
        <v>1980000</v>
      </c>
      <c r="C47" s="178"/>
    </row>
    <row r="48" spans="1:3" s="118" customFormat="1" ht="12.75" customHeight="1">
      <c r="A48" s="122" t="s">
        <v>965</v>
      </c>
      <c r="B48" s="123"/>
      <c r="C48" s="178"/>
    </row>
    <row r="49" spans="1:3" s="118" customFormat="1" ht="12.75" customHeight="1">
      <c r="A49" s="121" t="s">
        <v>966</v>
      </c>
      <c r="B49" s="102">
        <f>B38+B46+B47</f>
        <v>1194928395</v>
      </c>
      <c r="C49" s="178"/>
    </row>
    <row r="50" ht="12.75" customHeight="1"/>
    <row r="51" spans="1:3" s="118" customFormat="1" ht="12.75" customHeight="1">
      <c r="A51" s="128" t="s">
        <v>967</v>
      </c>
      <c r="B51" s="102">
        <f>B31-B49</f>
        <v>47188361</v>
      </c>
      <c r="C51" s="178"/>
    </row>
    <row r="52" ht="12.75" customHeight="1">
      <c r="A52" s="231" t="s">
        <v>1393</v>
      </c>
    </row>
  </sheetData>
  <sheetProtection/>
  <mergeCells count="1">
    <mergeCell ref="A5:B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rowBreaks count="1" manualBreakCount="1">
    <brk id="31" max="255" man="1"/>
  </rowBreaks>
  <drawing r:id="rId1"/>
</worksheet>
</file>

<file path=xl/worksheets/sheet27.xml><?xml version="1.0" encoding="utf-8"?>
<worksheet xmlns="http://schemas.openxmlformats.org/spreadsheetml/2006/main" xmlns:r="http://schemas.openxmlformats.org/officeDocument/2006/relationships">
  <dimension ref="A1:E22"/>
  <sheetViews>
    <sheetView zoomScalePageLayoutView="0" workbookViewId="0" topLeftCell="A1">
      <selection activeCell="A25" sqref="A25:C25"/>
    </sheetView>
  </sheetViews>
  <sheetFormatPr defaultColWidth="9.140625" defaultRowHeight="12.75" customHeight="1"/>
  <cols>
    <col min="1" max="1" width="80.7109375" style="1" customWidth="1"/>
    <col min="2" max="4" width="15.7109375" style="1" customWidth="1"/>
    <col min="5" max="5" width="12.28125" style="1" bestFit="1" customWidth="1"/>
    <col min="6" max="16384" width="9.140625" style="1" customWidth="1"/>
  </cols>
  <sheetData>
    <row r="1" spans="1:4" s="2" customFormat="1" ht="12.75" customHeight="1">
      <c r="A1" s="83" t="s">
        <v>986</v>
      </c>
      <c r="B1" s="129"/>
      <c r="C1" s="129"/>
      <c r="D1" s="109"/>
    </row>
    <row r="2" spans="1:4" s="2" customFormat="1" ht="12.75" customHeight="1">
      <c r="A2" s="84" t="s">
        <v>987</v>
      </c>
      <c r="B2" s="130"/>
      <c r="C2" s="130"/>
      <c r="D2" s="110"/>
    </row>
    <row r="3" spans="1:4" s="2" customFormat="1" ht="12.75" customHeight="1">
      <c r="A3" s="85" t="s">
        <v>988</v>
      </c>
      <c r="B3" s="131"/>
      <c r="C3" s="131"/>
      <c r="D3" s="111"/>
    </row>
    <row r="4" s="2" customFormat="1" ht="12.75" customHeight="1">
      <c r="A4" s="80"/>
    </row>
    <row r="5" spans="1:4" s="2" customFormat="1" ht="12.75" customHeight="1">
      <c r="A5" s="487" t="s">
        <v>2024</v>
      </c>
      <c r="B5" s="487"/>
      <c r="C5" s="487"/>
      <c r="D5" s="487"/>
    </row>
    <row r="6" ht="12.75" customHeight="1">
      <c r="D6" s="16" t="s">
        <v>808</v>
      </c>
    </row>
    <row r="7" spans="1:4" ht="12.75" customHeight="1">
      <c r="A7" s="132" t="s">
        <v>968</v>
      </c>
      <c r="B7" s="133" t="s">
        <v>969</v>
      </c>
      <c r="C7" s="133" t="s">
        <v>970</v>
      </c>
      <c r="D7" s="133" t="s">
        <v>822</v>
      </c>
    </row>
    <row r="8" spans="1:4" ht="12.75" customHeight="1">
      <c r="A8" s="134" t="s">
        <v>971</v>
      </c>
      <c r="B8" s="135">
        <f>B9+B10+B11</f>
        <v>15315000</v>
      </c>
      <c r="C8" s="135">
        <v>270786000</v>
      </c>
      <c r="D8" s="135">
        <f>D9+D10+D11</f>
        <v>431374472</v>
      </c>
    </row>
    <row r="9" spans="1:4" ht="12.75" customHeight="1">
      <c r="A9" s="137" t="s">
        <v>972</v>
      </c>
      <c r="B9" s="138">
        <f>'Quadro 07'!B12</f>
        <v>15315000</v>
      </c>
      <c r="C9" s="138">
        <f>D9-B9</f>
        <v>376160672</v>
      </c>
      <c r="D9" s="138">
        <f>'Quadro 06'!B9-D10-D17-'Quadro 07'!B390</f>
        <v>391475672</v>
      </c>
    </row>
    <row r="10" spans="1:4" ht="12.75" customHeight="1">
      <c r="A10" s="137" t="s">
        <v>973</v>
      </c>
      <c r="B10" s="138">
        <v>0</v>
      </c>
      <c r="C10" s="138">
        <f>D10-B10</f>
        <v>39900000</v>
      </c>
      <c r="D10" s="138">
        <f>'Quadro 06'!B11+'Quadro 06'!B12</f>
        <v>39900000</v>
      </c>
    </row>
    <row r="11" spans="1:4" ht="12.75" customHeight="1">
      <c r="A11" s="137" t="s">
        <v>974</v>
      </c>
      <c r="B11" s="139">
        <f>SUM(B12:B16)</f>
        <v>0</v>
      </c>
      <c r="C11" s="138">
        <f>D11-B11</f>
        <v>-1200</v>
      </c>
      <c r="D11" s="138">
        <f>D14</f>
        <v>-1200</v>
      </c>
    </row>
    <row r="12" spans="1:4" ht="12.75" customHeight="1">
      <c r="A12" s="140" t="s">
        <v>975</v>
      </c>
      <c r="B12" s="138">
        <v>0</v>
      </c>
      <c r="C12" s="138">
        <f aca="true" t="shared" si="0" ref="C12:C18">D12-B12</f>
        <v>0</v>
      </c>
      <c r="D12" s="138">
        <v>0</v>
      </c>
    </row>
    <row r="13" spans="1:4" ht="12.75" customHeight="1">
      <c r="A13" s="140" t="s">
        <v>976</v>
      </c>
      <c r="B13" s="138">
        <f>B10</f>
        <v>0</v>
      </c>
      <c r="C13" s="138">
        <f t="shared" si="0"/>
        <v>0</v>
      </c>
      <c r="D13" s="138">
        <v>0</v>
      </c>
    </row>
    <row r="14" spans="1:4" ht="12.75" customHeight="1">
      <c r="A14" s="140" t="s">
        <v>977</v>
      </c>
      <c r="B14" s="138"/>
      <c r="C14" s="138">
        <f t="shared" si="0"/>
        <v>-1200</v>
      </c>
      <c r="D14" s="138">
        <f>-'Quadro 06'!B19</f>
        <v>-1200</v>
      </c>
    </row>
    <row r="15" spans="1:4" ht="12.75" customHeight="1">
      <c r="A15" s="140" t="s">
        <v>978</v>
      </c>
      <c r="B15" s="138">
        <v>0</v>
      </c>
      <c r="C15" s="138">
        <f t="shared" si="0"/>
        <v>0</v>
      </c>
      <c r="D15" s="138">
        <v>0</v>
      </c>
    </row>
    <row r="16" spans="1:4" ht="12.75" customHeight="1">
      <c r="A16" s="140" t="s">
        <v>979</v>
      </c>
      <c r="B16" s="138">
        <v>0</v>
      </c>
      <c r="C16" s="138">
        <f t="shared" si="0"/>
        <v>0</v>
      </c>
      <c r="D16" s="138">
        <v>0</v>
      </c>
    </row>
    <row r="17" spans="1:4" ht="26.25" customHeight="1">
      <c r="A17" s="141" t="s">
        <v>980</v>
      </c>
      <c r="B17" s="135">
        <v>0</v>
      </c>
      <c r="C17" s="135">
        <f t="shared" si="0"/>
        <v>7001200</v>
      </c>
      <c r="D17" s="135">
        <f>'Quadro 06'!B18</f>
        <v>7001200</v>
      </c>
    </row>
    <row r="18" spans="1:5" ht="12.75" customHeight="1">
      <c r="A18" s="180" t="s">
        <v>981</v>
      </c>
      <c r="B18" s="34">
        <f>B8+B17</f>
        <v>15315000</v>
      </c>
      <c r="C18" s="181">
        <f t="shared" si="0"/>
        <v>423060672</v>
      </c>
      <c r="D18" s="34">
        <f>D8+D17</f>
        <v>438375672</v>
      </c>
      <c r="E18" s="136"/>
    </row>
    <row r="19" spans="1:5" ht="12.75" customHeight="1">
      <c r="A19" s="112" t="s">
        <v>982</v>
      </c>
      <c r="B19" s="113">
        <f>'Quadro 19'!$B$42</f>
        <v>924622425</v>
      </c>
      <c r="C19" s="113">
        <f>'Quadro 19'!$B$42</f>
        <v>924622425</v>
      </c>
      <c r="D19" s="113">
        <f>'Quadro 19'!$B$42</f>
        <v>924622425</v>
      </c>
      <c r="E19" s="312"/>
    </row>
    <row r="20" spans="1:4" ht="12.75" customHeight="1">
      <c r="A20" s="142" t="s">
        <v>983</v>
      </c>
      <c r="B20" s="143">
        <f>B18/B19</f>
        <v>0.01656351780565997</v>
      </c>
      <c r="C20" s="143">
        <f>C18/C19</f>
        <v>0.45754965547152937</v>
      </c>
      <c r="D20" s="143">
        <f>D18/D19</f>
        <v>0.4741131732771893</v>
      </c>
    </row>
    <row r="21" spans="1:4" ht="12.75" customHeight="1">
      <c r="A21" s="115" t="s">
        <v>984</v>
      </c>
      <c r="B21" s="114"/>
      <c r="C21" s="114"/>
      <c r="D21" s="114">
        <f>D19*0.6</f>
        <v>554773455</v>
      </c>
    </row>
    <row r="22" spans="1:4" ht="12.75" customHeight="1">
      <c r="A22" s="115" t="s">
        <v>985</v>
      </c>
      <c r="B22" s="114"/>
      <c r="C22" s="114"/>
      <c r="D22" s="114">
        <f>D21*0.95</f>
        <v>527034782.25</v>
      </c>
    </row>
  </sheetData>
  <sheetProtection/>
  <mergeCells count="1">
    <mergeCell ref="A5:D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28.xml><?xml version="1.0" encoding="utf-8"?>
<worksheet xmlns="http://schemas.openxmlformats.org/spreadsheetml/2006/main" xmlns:r="http://schemas.openxmlformats.org/officeDocument/2006/relationships">
  <dimension ref="A1:C31"/>
  <sheetViews>
    <sheetView zoomScalePageLayoutView="0" workbookViewId="0" topLeftCell="A1">
      <selection activeCell="A25" sqref="A25:C25"/>
    </sheetView>
  </sheetViews>
  <sheetFormatPr defaultColWidth="9.140625" defaultRowHeight="12.75"/>
  <cols>
    <col min="1" max="1" width="110.7109375" style="223" customWidth="1"/>
    <col min="2" max="2" width="15.7109375" style="234" customWidth="1"/>
    <col min="3" max="3" width="12.28125" style="223" bestFit="1" customWidth="1"/>
    <col min="4" max="16384" width="9.140625" style="223" customWidth="1"/>
  </cols>
  <sheetData>
    <row r="1" spans="1:2" s="231" customFormat="1" ht="11.25">
      <c r="A1" s="6" t="s">
        <v>986</v>
      </c>
      <c r="B1" s="241"/>
    </row>
    <row r="2" spans="1:2" s="231" customFormat="1" ht="11.25">
      <c r="A2" s="4" t="s">
        <v>987</v>
      </c>
      <c r="B2" s="242"/>
    </row>
    <row r="3" spans="1:2" s="231" customFormat="1" ht="11.25">
      <c r="A3" s="11" t="s">
        <v>1110</v>
      </c>
      <c r="B3" s="243"/>
    </row>
    <row r="4" s="231" customFormat="1" ht="11.25">
      <c r="B4" s="265"/>
    </row>
    <row r="5" spans="1:2" s="231" customFormat="1" ht="11.25">
      <c r="A5" s="417" t="s">
        <v>2023</v>
      </c>
      <c r="B5" s="420"/>
    </row>
    <row r="6" spans="1:2" ht="11.25">
      <c r="A6" s="244" t="s">
        <v>826</v>
      </c>
      <c r="B6" s="234" t="s">
        <v>808</v>
      </c>
    </row>
    <row r="7" spans="1:2" s="18" customFormat="1" ht="11.25">
      <c r="A7" s="41" t="s">
        <v>546</v>
      </c>
      <c r="B7" s="46" t="s">
        <v>991</v>
      </c>
    </row>
    <row r="8" spans="1:2" ht="11.25">
      <c r="A8" s="45" t="s">
        <v>547</v>
      </c>
      <c r="B8" s="42">
        <f>SUM(B9:B14)</f>
        <v>230872210</v>
      </c>
    </row>
    <row r="9" spans="1:2" ht="11.25">
      <c r="A9" s="228" t="s">
        <v>16</v>
      </c>
      <c r="B9" s="229">
        <f>'Quadro 03'!B13</f>
        <v>49300000</v>
      </c>
    </row>
    <row r="10" spans="1:2" ht="11.25">
      <c r="A10" s="228" t="s">
        <v>18</v>
      </c>
      <c r="B10" s="229">
        <f>'Quadro 03'!B15</f>
        <v>15461750</v>
      </c>
    </row>
    <row r="11" spans="1:2" ht="11.25">
      <c r="A11" s="228" t="s">
        <v>20</v>
      </c>
      <c r="B11" s="229">
        <f>'Quadro 03'!B17</f>
        <v>23500000</v>
      </c>
    </row>
    <row r="12" spans="1:2" ht="11.25">
      <c r="A12" s="228" t="s">
        <v>23</v>
      </c>
      <c r="B12" s="229">
        <f>'Quadro 03'!B20</f>
        <v>128700000</v>
      </c>
    </row>
    <row r="13" spans="1:2" ht="11.25">
      <c r="A13" s="262" t="s">
        <v>1033</v>
      </c>
      <c r="B13" s="229">
        <f>'Quadro 03'!B164</f>
        <v>1415590</v>
      </c>
    </row>
    <row r="14" spans="1:2" ht="11.25">
      <c r="A14" s="262" t="s">
        <v>1047</v>
      </c>
      <c r="B14" s="229">
        <f>'Quadro 03'!B182</f>
        <v>12494870</v>
      </c>
    </row>
    <row r="15" spans="1:2" ht="11.25">
      <c r="A15" s="45" t="s">
        <v>548</v>
      </c>
      <c r="B15" s="42">
        <f>SUM(B16:B23)</f>
        <v>317736574</v>
      </c>
    </row>
    <row r="16" spans="1:2" ht="11.25">
      <c r="A16" s="228" t="s">
        <v>1125</v>
      </c>
      <c r="B16" s="229">
        <f>'Quadro 03'!B96</f>
        <v>90870642</v>
      </c>
    </row>
    <row r="17" spans="1:2" ht="11.25">
      <c r="A17" s="228" t="s">
        <v>1126</v>
      </c>
      <c r="B17" s="229">
        <f>'Quadro 03'!B97</f>
        <v>34572</v>
      </c>
    </row>
    <row r="18" spans="1:2" ht="11.25">
      <c r="A18" s="228" t="s">
        <v>1127</v>
      </c>
      <c r="B18" s="229">
        <f>'Quadro 03'!B98</f>
        <v>85885</v>
      </c>
    </row>
    <row r="19" spans="1:3" ht="11.25">
      <c r="A19" s="228" t="s">
        <v>1146</v>
      </c>
      <c r="B19" s="229">
        <f>'Quadro 03'!B122</f>
        <v>1411175</v>
      </c>
      <c r="C19" s="266"/>
    </row>
    <row r="20" spans="1:2" ht="11.25">
      <c r="A20" s="228" t="s">
        <v>377</v>
      </c>
      <c r="B20" s="229">
        <f>'Quadro 03'!B127</f>
        <v>181900000</v>
      </c>
    </row>
    <row r="21" spans="1:2" ht="11.25">
      <c r="A21" s="228" t="s">
        <v>378</v>
      </c>
      <c r="B21" s="229">
        <f>'Quadro 03'!B128</f>
        <v>40868845</v>
      </c>
    </row>
    <row r="22" spans="1:2" ht="11.25">
      <c r="A22" s="228" t="s">
        <v>379</v>
      </c>
      <c r="B22" s="229">
        <f>'Quadro 03'!B129</f>
        <v>1098292</v>
      </c>
    </row>
    <row r="23" spans="1:2" ht="11.25">
      <c r="A23" s="228" t="s">
        <v>380</v>
      </c>
      <c r="B23" s="229">
        <f>'Quadro 03'!B130</f>
        <v>1467163</v>
      </c>
    </row>
    <row r="24" spans="1:3" ht="11.25">
      <c r="A24" s="45" t="s">
        <v>822</v>
      </c>
      <c r="B24" s="42">
        <f>B8+B15</f>
        <v>548608784</v>
      </c>
      <c r="C24" s="266"/>
    </row>
    <row r="25" ht="11.25">
      <c r="C25" s="266"/>
    </row>
    <row r="26" spans="1:2" ht="11.25">
      <c r="A26" s="263" t="s">
        <v>549</v>
      </c>
      <c r="B26" s="232"/>
    </row>
    <row r="27" spans="1:2" ht="11.25">
      <c r="A27" s="313" t="s">
        <v>550</v>
      </c>
      <c r="B27" s="314">
        <f>-'Quadro 03'!B246</f>
        <v>63253881</v>
      </c>
    </row>
    <row r="28" spans="1:2" ht="11.25">
      <c r="A28" s="264" t="s">
        <v>1335</v>
      </c>
      <c r="B28" s="350">
        <v>74624947</v>
      </c>
    </row>
    <row r="29" spans="1:2" ht="11.25">
      <c r="A29" s="264" t="s">
        <v>2013</v>
      </c>
      <c r="B29" s="350">
        <f>'Quadro 10'!H663</f>
        <v>3600000</v>
      </c>
    </row>
    <row r="30" spans="1:2" s="146" customFormat="1" ht="11.25">
      <c r="A30" s="352" t="s">
        <v>822</v>
      </c>
      <c r="B30" s="34">
        <f>B27+B28+B29</f>
        <v>141478828</v>
      </c>
    </row>
    <row r="31" spans="1:2" s="146" customFormat="1" ht="11.25">
      <c r="A31" s="103"/>
      <c r="B31" s="351">
        <f>B30/B24</f>
        <v>0.25788655254196585</v>
      </c>
    </row>
  </sheetData>
  <sheetProtection/>
  <mergeCells count="1">
    <mergeCell ref="A5:B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29.xml><?xml version="1.0" encoding="utf-8"?>
<worksheet xmlns="http://schemas.openxmlformats.org/spreadsheetml/2006/main" xmlns:r="http://schemas.openxmlformats.org/officeDocument/2006/relationships">
  <dimension ref="A1:C29"/>
  <sheetViews>
    <sheetView zoomScalePageLayoutView="0" workbookViewId="0" topLeftCell="A1">
      <selection activeCell="A25" sqref="A25:C25"/>
    </sheetView>
  </sheetViews>
  <sheetFormatPr defaultColWidth="9.140625" defaultRowHeight="12.75"/>
  <cols>
    <col min="1" max="1" width="110.7109375" style="223" customWidth="1"/>
    <col min="2" max="2" width="15.7109375" style="234" customWidth="1"/>
    <col min="3" max="3" width="12.28125" style="223" bestFit="1" customWidth="1"/>
    <col min="4" max="16384" width="9.140625" style="223" customWidth="1"/>
  </cols>
  <sheetData>
    <row r="1" spans="1:2" s="231" customFormat="1" ht="11.25">
      <c r="A1" s="6" t="s">
        <v>986</v>
      </c>
      <c r="B1" s="241"/>
    </row>
    <row r="2" spans="1:2" s="231" customFormat="1" ht="11.25">
      <c r="A2" s="4" t="s">
        <v>987</v>
      </c>
      <c r="B2" s="242"/>
    </row>
    <row r="3" spans="1:2" s="231" customFormat="1" ht="11.25">
      <c r="A3" s="11" t="s">
        <v>1110</v>
      </c>
      <c r="B3" s="243"/>
    </row>
    <row r="4" s="231" customFormat="1" ht="11.25">
      <c r="B4" s="265"/>
    </row>
    <row r="5" spans="1:2" s="231" customFormat="1" ht="11.25">
      <c r="A5" s="417" t="s">
        <v>2022</v>
      </c>
      <c r="B5" s="420"/>
    </row>
    <row r="6" spans="1:2" ht="11.25">
      <c r="A6" s="244" t="s">
        <v>826</v>
      </c>
      <c r="B6" s="234" t="s">
        <v>808</v>
      </c>
    </row>
    <row r="7" spans="1:2" s="18" customFormat="1" ht="11.25">
      <c r="A7" s="41" t="s">
        <v>546</v>
      </c>
      <c r="B7" s="46" t="s">
        <v>991</v>
      </c>
    </row>
    <row r="8" spans="1:2" ht="11.25">
      <c r="A8" s="45" t="s">
        <v>547</v>
      </c>
      <c r="B8" s="42">
        <f>SUM(B9:B14)</f>
        <v>230872210</v>
      </c>
    </row>
    <row r="9" spans="1:2" ht="11.25">
      <c r="A9" s="228" t="s">
        <v>16</v>
      </c>
      <c r="B9" s="229">
        <f>'Quadro 03'!B13</f>
        <v>49300000</v>
      </c>
    </row>
    <row r="10" spans="1:2" ht="11.25">
      <c r="A10" s="228" t="s">
        <v>18</v>
      </c>
      <c r="B10" s="229">
        <f>'Quadro 03'!B15</f>
        <v>15461750</v>
      </c>
    </row>
    <row r="11" spans="1:2" ht="11.25">
      <c r="A11" s="228" t="s">
        <v>20</v>
      </c>
      <c r="B11" s="229">
        <f>'Quadro 03'!B17</f>
        <v>23500000</v>
      </c>
    </row>
    <row r="12" spans="1:2" ht="11.25">
      <c r="A12" s="228" t="s">
        <v>23</v>
      </c>
      <c r="B12" s="229">
        <f>'Quadro 03'!B20</f>
        <v>128700000</v>
      </c>
    </row>
    <row r="13" spans="1:2" ht="11.25">
      <c r="A13" s="262" t="s">
        <v>1033</v>
      </c>
      <c r="B13" s="229">
        <f>'Quadro 03'!B164</f>
        <v>1415590</v>
      </c>
    </row>
    <row r="14" spans="1:2" ht="11.25">
      <c r="A14" s="262" t="s">
        <v>1047</v>
      </c>
      <c r="B14" s="229">
        <f>'Quadro 03'!B182</f>
        <v>12494870</v>
      </c>
    </row>
    <row r="15" spans="1:2" ht="11.25">
      <c r="A15" s="45" t="s">
        <v>548</v>
      </c>
      <c r="B15" s="42">
        <f>SUM(B16:B23)</f>
        <v>317736574</v>
      </c>
    </row>
    <row r="16" spans="1:2" ht="11.25">
      <c r="A16" s="228" t="s">
        <v>1125</v>
      </c>
      <c r="B16" s="229">
        <f>'Quadro 03'!B96</f>
        <v>90870642</v>
      </c>
    </row>
    <row r="17" spans="1:2" ht="11.25">
      <c r="A17" s="228" t="s">
        <v>1126</v>
      </c>
      <c r="B17" s="229">
        <f>'Quadro 03'!B97</f>
        <v>34572</v>
      </c>
    </row>
    <row r="18" spans="1:2" ht="11.25">
      <c r="A18" s="228" t="s">
        <v>1127</v>
      </c>
      <c r="B18" s="229">
        <f>'Quadro 03'!B98</f>
        <v>85885</v>
      </c>
    </row>
    <row r="19" spans="1:3" ht="11.25">
      <c r="A19" s="228" t="s">
        <v>1146</v>
      </c>
      <c r="B19" s="229">
        <f>'Quadro 03'!B122</f>
        <v>1411175</v>
      </c>
      <c r="C19" s="266"/>
    </row>
    <row r="20" spans="1:2" ht="11.25">
      <c r="A20" s="228" t="s">
        <v>377</v>
      </c>
      <c r="B20" s="229">
        <f>'Quadro 03'!B127</f>
        <v>181900000</v>
      </c>
    </row>
    <row r="21" spans="1:2" ht="11.25">
      <c r="A21" s="228" t="s">
        <v>378</v>
      </c>
      <c r="B21" s="229">
        <f>'Quadro 03'!B128</f>
        <v>40868845</v>
      </c>
    </row>
    <row r="22" spans="1:2" ht="11.25">
      <c r="A22" s="228" t="s">
        <v>379</v>
      </c>
      <c r="B22" s="229">
        <f>'Quadro 03'!B129</f>
        <v>1098292</v>
      </c>
    </row>
    <row r="23" spans="1:2" ht="11.25">
      <c r="A23" s="228" t="s">
        <v>380</v>
      </c>
      <c r="B23" s="229">
        <f>'Quadro 03'!B130</f>
        <v>1467163</v>
      </c>
    </row>
    <row r="24" spans="1:3" ht="11.25">
      <c r="A24" s="45" t="s">
        <v>822</v>
      </c>
      <c r="B24" s="42">
        <f>B8+B15</f>
        <v>548608784</v>
      </c>
      <c r="C24" s="266"/>
    </row>
    <row r="25" ht="11.25">
      <c r="C25" s="266"/>
    </row>
    <row r="26" spans="1:2" ht="11.25">
      <c r="A26" s="263"/>
      <c r="B26" s="232"/>
    </row>
    <row r="27" spans="1:2" ht="11.25">
      <c r="A27" s="313" t="s">
        <v>1394</v>
      </c>
      <c r="B27" s="314">
        <v>100737050</v>
      </c>
    </row>
    <row r="28" spans="1:2" s="146" customFormat="1" ht="11.25">
      <c r="A28" s="108" t="s">
        <v>822</v>
      </c>
      <c r="B28" s="34">
        <f>B27</f>
        <v>100737050</v>
      </c>
    </row>
    <row r="29" spans="1:2" s="146" customFormat="1" ht="11.25">
      <c r="A29" s="103"/>
      <c r="B29" s="147">
        <f>B28/B24</f>
        <v>0.183622743452099</v>
      </c>
    </row>
  </sheetData>
  <sheetProtection/>
  <mergeCells count="1">
    <mergeCell ref="A5:B5"/>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dimension ref="A1:C95"/>
  <sheetViews>
    <sheetView zoomScalePageLayoutView="0" workbookViewId="0" topLeftCell="A63">
      <selection activeCell="A104" sqref="A104"/>
    </sheetView>
  </sheetViews>
  <sheetFormatPr defaultColWidth="9.140625" defaultRowHeight="12.75"/>
  <cols>
    <col min="1" max="1" width="60.421875" style="0" customWidth="1"/>
    <col min="2" max="2" width="2.421875" style="0" customWidth="1"/>
    <col min="3" max="3" width="61.140625" style="0" customWidth="1"/>
  </cols>
  <sheetData>
    <row r="1" ht="15">
      <c r="A1" s="203"/>
    </row>
    <row r="2" ht="15">
      <c r="A2" s="203"/>
    </row>
    <row r="3" ht="15">
      <c r="A3" s="203"/>
    </row>
    <row r="4" spans="1:3" ht="30">
      <c r="A4" s="412" t="s">
        <v>986</v>
      </c>
      <c r="B4" s="412"/>
      <c r="C4" s="412"/>
    </row>
    <row r="5" spans="1:3" ht="27">
      <c r="A5" s="413" t="s">
        <v>154</v>
      </c>
      <c r="B5" s="413"/>
      <c r="C5" s="413"/>
    </row>
    <row r="6" spans="1:3" ht="27">
      <c r="A6" s="413" t="s">
        <v>1070</v>
      </c>
      <c r="B6" s="413"/>
      <c r="C6" s="413"/>
    </row>
    <row r="7" ht="30">
      <c r="A7" s="204"/>
    </row>
    <row r="8" ht="30">
      <c r="A8" s="204"/>
    </row>
    <row r="9" ht="30">
      <c r="A9" s="204"/>
    </row>
    <row r="12" ht="30">
      <c r="A12" s="204"/>
    </row>
    <row r="13" spans="1:3" ht="30">
      <c r="A13" s="412" t="s">
        <v>886</v>
      </c>
      <c r="B13" s="412"/>
      <c r="C13" s="412"/>
    </row>
    <row r="14" spans="1:3" ht="30">
      <c r="A14" s="412" t="s">
        <v>1108</v>
      </c>
      <c r="B14" s="412"/>
      <c r="C14" s="412"/>
    </row>
    <row r="15" ht="30">
      <c r="A15" s="204"/>
    </row>
    <row r="18" ht="15.75">
      <c r="A18" s="205"/>
    </row>
    <row r="19" ht="15.75">
      <c r="A19" s="205"/>
    </row>
    <row r="20" ht="15.75">
      <c r="A20" s="205"/>
    </row>
    <row r="21" ht="15.75">
      <c r="A21" s="205"/>
    </row>
    <row r="22" spans="1:3" ht="30">
      <c r="A22" s="416" t="s">
        <v>887</v>
      </c>
      <c r="B22" s="416"/>
      <c r="C22" s="416"/>
    </row>
    <row r="23" spans="1:3" ht="30">
      <c r="A23" s="416" t="s">
        <v>888</v>
      </c>
      <c r="B23" s="416"/>
      <c r="C23" s="416"/>
    </row>
    <row r="24" ht="15.75">
      <c r="A24" s="205"/>
    </row>
    <row r="25" ht="15.75">
      <c r="A25" s="205"/>
    </row>
    <row r="26" ht="15.75">
      <c r="A26" s="205"/>
    </row>
    <row r="28" ht="15.75">
      <c r="A28" s="205"/>
    </row>
    <row r="29" ht="15.75">
      <c r="A29" s="205"/>
    </row>
    <row r="31" spans="1:3" ht="20.25">
      <c r="A31" s="415" t="s">
        <v>1071</v>
      </c>
      <c r="B31" s="415"/>
      <c r="C31" s="415"/>
    </row>
    <row r="32" spans="1:3" ht="20.25">
      <c r="A32" s="415" t="s">
        <v>75</v>
      </c>
      <c r="B32" s="415"/>
      <c r="C32" s="415"/>
    </row>
    <row r="33" ht="20.25">
      <c r="A33" s="206"/>
    </row>
    <row r="34" spans="1:3" ht="20.25">
      <c r="A34" s="415"/>
      <c r="B34" s="415"/>
      <c r="C34" s="415"/>
    </row>
    <row r="35" ht="15.75">
      <c r="A35" s="205"/>
    </row>
    <row r="37" spans="1:3" ht="12.75">
      <c r="A37" s="207" t="s">
        <v>1101</v>
      </c>
      <c r="C37" s="207" t="s">
        <v>1341</v>
      </c>
    </row>
    <row r="38" spans="1:3" ht="12.75">
      <c r="A38" s="207" t="s">
        <v>1072</v>
      </c>
      <c r="C38" s="207" t="s">
        <v>1073</v>
      </c>
    </row>
    <row r="39" spans="1:3" ht="12.75">
      <c r="A39" s="208"/>
      <c r="C39" s="207"/>
    </row>
    <row r="40" spans="1:3" ht="12.75">
      <c r="A40" s="207" t="s">
        <v>1074</v>
      </c>
      <c r="C40" s="207" t="s">
        <v>1340</v>
      </c>
    </row>
    <row r="41" spans="1:3" ht="12.75">
      <c r="A41" s="207" t="s">
        <v>1075</v>
      </c>
      <c r="C41" s="207" t="s">
        <v>1076</v>
      </c>
    </row>
    <row r="42" spans="1:3" ht="12.75">
      <c r="A42" s="208"/>
      <c r="C42" s="207"/>
    </row>
    <row r="43" spans="1:3" ht="12.75">
      <c r="A43" s="207" t="s">
        <v>1105</v>
      </c>
      <c r="C43" s="207" t="s">
        <v>1077</v>
      </c>
    </row>
    <row r="44" spans="1:3" ht="12.75">
      <c r="A44" s="207" t="s">
        <v>1078</v>
      </c>
      <c r="C44" s="207" t="s">
        <v>1079</v>
      </c>
    </row>
    <row r="45" spans="1:3" ht="12.75">
      <c r="A45" s="208"/>
      <c r="C45" s="207"/>
    </row>
    <row r="46" spans="1:3" ht="12.75">
      <c r="A46" s="317" t="s">
        <v>1336</v>
      </c>
      <c r="C46" s="207" t="s">
        <v>1399</v>
      </c>
    </row>
    <row r="47" spans="1:3" ht="12.75">
      <c r="A47" s="207" t="s">
        <v>1338</v>
      </c>
      <c r="C47" s="207" t="s">
        <v>1081</v>
      </c>
    </row>
    <row r="48" spans="1:3" ht="12.75">
      <c r="A48" s="207"/>
      <c r="C48" s="207"/>
    </row>
    <row r="49" spans="1:3" ht="12.75">
      <c r="A49" s="207" t="s">
        <v>1102</v>
      </c>
      <c r="C49" s="207" t="s">
        <v>1400</v>
      </c>
    </row>
    <row r="50" spans="1:3" ht="12.75">
      <c r="A50" s="207" t="s">
        <v>1082</v>
      </c>
      <c r="C50" s="207" t="s">
        <v>1083</v>
      </c>
    </row>
    <row r="51" spans="1:3" ht="12.75">
      <c r="A51" s="207"/>
      <c r="C51" s="207"/>
    </row>
    <row r="52" spans="1:3" ht="12.75">
      <c r="A52" s="207" t="s">
        <v>1084</v>
      </c>
      <c r="C52" s="207" t="s">
        <v>1085</v>
      </c>
    </row>
    <row r="53" spans="1:3" ht="12.75">
      <c r="A53" s="207" t="s">
        <v>1086</v>
      </c>
      <c r="C53" s="207" t="s">
        <v>1087</v>
      </c>
    </row>
    <row r="54" spans="1:3" ht="12.75">
      <c r="A54" s="208"/>
      <c r="C54" s="207"/>
    </row>
    <row r="55" spans="1:3" ht="12.75">
      <c r="A55" s="207" t="s">
        <v>1398</v>
      </c>
      <c r="C55" s="207" t="s">
        <v>1088</v>
      </c>
    </row>
    <row r="56" spans="1:3" ht="12.75">
      <c r="A56" s="207" t="s">
        <v>1337</v>
      </c>
      <c r="C56" s="207" t="s">
        <v>1089</v>
      </c>
    </row>
    <row r="57" spans="1:3" ht="12.75">
      <c r="A57" s="207"/>
      <c r="C57" s="207"/>
    </row>
    <row r="58" spans="1:3" ht="12.75">
      <c r="A58" s="207" t="s">
        <v>1090</v>
      </c>
      <c r="C58" s="207" t="s">
        <v>1092</v>
      </c>
    </row>
    <row r="59" spans="1:3" ht="12.75">
      <c r="A59" s="207" t="s">
        <v>1091</v>
      </c>
      <c r="C59" s="207" t="s">
        <v>1094</v>
      </c>
    </row>
    <row r="60" spans="1:3" ht="12.75">
      <c r="A60" s="208"/>
      <c r="C60" s="207"/>
    </row>
    <row r="61" spans="1:3" ht="12.75">
      <c r="A61" s="207" t="s">
        <v>1339</v>
      </c>
      <c r="C61" s="207" t="s">
        <v>1106</v>
      </c>
    </row>
    <row r="62" spans="1:3" ht="12.75">
      <c r="A62" s="207" t="s">
        <v>1093</v>
      </c>
      <c r="C62" s="207" t="s">
        <v>1096</v>
      </c>
    </row>
    <row r="63" ht="12.75">
      <c r="A63" s="208"/>
    </row>
    <row r="64" ht="12.75">
      <c r="A64" s="207" t="s">
        <v>1103</v>
      </c>
    </row>
    <row r="65" ht="12.75">
      <c r="A65" s="207" t="s">
        <v>1095</v>
      </c>
    </row>
    <row r="66" ht="16.5">
      <c r="A66" s="209"/>
    </row>
    <row r="67" ht="16.5">
      <c r="A67" s="209"/>
    </row>
    <row r="70" spans="1:3" ht="22.5">
      <c r="A70" s="414" t="s">
        <v>987</v>
      </c>
      <c r="B70" s="414"/>
      <c r="C70" s="414"/>
    </row>
    <row r="71" spans="1:3" ht="22.5">
      <c r="A71" s="414" t="s">
        <v>1070</v>
      </c>
      <c r="B71" s="414"/>
      <c r="C71" s="414"/>
    </row>
    <row r="72" ht="22.5">
      <c r="A72" s="210"/>
    </row>
    <row r="73" ht="22.5">
      <c r="A73" s="210"/>
    </row>
    <row r="74" spans="1:3" ht="22.5">
      <c r="A74" s="414" t="s">
        <v>1336</v>
      </c>
      <c r="B74" s="414"/>
      <c r="C74" s="414"/>
    </row>
    <row r="75" spans="1:3" ht="22.5">
      <c r="A75" s="414" t="s">
        <v>1080</v>
      </c>
      <c r="B75" s="414"/>
      <c r="C75" s="414"/>
    </row>
    <row r="76" ht="22.5">
      <c r="A76" s="210"/>
    </row>
    <row r="77" ht="22.5">
      <c r="A77" s="210"/>
    </row>
    <row r="78" spans="1:3" ht="22.5">
      <c r="A78" s="414" t="s">
        <v>1107</v>
      </c>
      <c r="B78" s="414"/>
      <c r="C78" s="414"/>
    </row>
    <row r="79" spans="1:3" ht="22.5">
      <c r="A79" s="414" t="s">
        <v>348</v>
      </c>
      <c r="B79" s="414"/>
      <c r="C79" s="414"/>
    </row>
    <row r="80" ht="22.5">
      <c r="A80" s="210"/>
    </row>
    <row r="81" ht="22.5">
      <c r="A81" s="210"/>
    </row>
    <row r="82" spans="1:3" ht="22.5">
      <c r="A82" s="414" t="s">
        <v>349</v>
      </c>
      <c r="B82" s="414"/>
      <c r="C82" s="414"/>
    </row>
    <row r="83" spans="1:3" ht="22.5">
      <c r="A83" s="414" t="s">
        <v>879</v>
      </c>
      <c r="B83" s="414"/>
      <c r="C83" s="414"/>
    </row>
    <row r="84" ht="18.75">
      <c r="A84" s="211"/>
    </row>
    <row r="85" ht="18.75">
      <c r="A85" s="409" t="s">
        <v>880</v>
      </c>
    </row>
    <row r="86" ht="15.75">
      <c r="A86" s="410" t="s">
        <v>881</v>
      </c>
    </row>
    <row r="87" ht="15.75">
      <c r="A87" s="410" t="s">
        <v>882</v>
      </c>
    </row>
    <row r="88" ht="15.75">
      <c r="A88" s="410" t="s">
        <v>1343</v>
      </c>
    </row>
    <row r="89" ht="15.75">
      <c r="A89" s="410" t="s">
        <v>1342</v>
      </c>
    </row>
    <row r="90" ht="15.75">
      <c r="A90" s="410" t="s">
        <v>1408</v>
      </c>
    </row>
    <row r="91" ht="15.75">
      <c r="A91" s="410" t="s">
        <v>1104</v>
      </c>
    </row>
    <row r="92" ht="15.75">
      <c r="A92" s="410" t="s">
        <v>883</v>
      </c>
    </row>
    <row r="93" ht="15.75">
      <c r="A93" s="410" t="s">
        <v>884</v>
      </c>
    </row>
    <row r="94" ht="15.75">
      <c r="A94" s="410" t="s">
        <v>885</v>
      </c>
    </row>
    <row r="95" ht="15.75">
      <c r="A95" s="410" t="s">
        <v>1409</v>
      </c>
    </row>
  </sheetData>
  <sheetProtection/>
  <mergeCells count="18">
    <mergeCell ref="A83:C83"/>
    <mergeCell ref="A22:C22"/>
    <mergeCell ref="A23:C23"/>
    <mergeCell ref="A75:C75"/>
    <mergeCell ref="A78:C78"/>
    <mergeCell ref="A79:C79"/>
    <mergeCell ref="A82:C82"/>
    <mergeCell ref="A70:C70"/>
    <mergeCell ref="A71:C71"/>
    <mergeCell ref="A4:C4"/>
    <mergeCell ref="A5:C5"/>
    <mergeCell ref="A6:C6"/>
    <mergeCell ref="A13:C13"/>
    <mergeCell ref="A74:C74"/>
    <mergeCell ref="A14:C14"/>
    <mergeCell ref="A31:C31"/>
    <mergeCell ref="A32:C32"/>
    <mergeCell ref="A34:C34"/>
  </mergeCells>
  <printOptions/>
  <pageMargins left="0.7874015748031497" right="0.7874015748031497" top="0.1968503937007874" bottom="0.1968503937007874" header="0.3937007874015748" footer="0.3937007874015748"/>
  <pageSetup horizontalDpi="600" verticalDpi="600" orientation="landscape" paperSize="9" r:id="rId2"/>
  <rowBreaks count="2" manualBreakCount="2">
    <brk id="25" max="255" man="1"/>
    <brk id="65" max="255" man="1"/>
  </rowBreaks>
  <drawing r:id="rId1"/>
</worksheet>
</file>

<file path=xl/worksheets/sheet30.xml><?xml version="1.0" encoding="utf-8"?>
<worksheet xmlns="http://schemas.openxmlformats.org/spreadsheetml/2006/main" xmlns:r="http://schemas.openxmlformats.org/officeDocument/2006/relationships">
  <dimension ref="A1:E28"/>
  <sheetViews>
    <sheetView zoomScalePageLayoutView="0" workbookViewId="0" topLeftCell="A1">
      <selection activeCell="A25" sqref="A25:C25"/>
    </sheetView>
  </sheetViews>
  <sheetFormatPr defaultColWidth="9.140625" defaultRowHeight="12.75"/>
  <cols>
    <col min="1" max="1" width="37.00390625" style="14" customWidth="1"/>
    <col min="2" max="2" width="12.7109375" style="14" customWidth="1"/>
    <col min="3" max="3" width="23.421875" style="14" customWidth="1"/>
    <col min="4" max="4" width="17.421875" style="14" customWidth="1"/>
    <col min="5" max="5" width="38.421875" style="14" customWidth="1"/>
    <col min="6" max="16384" width="9.140625" style="14" customWidth="1"/>
  </cols>
  <sheetData>
    <row r="1" spans="1:4" ht="12.75" customHeight="1">
      <c r="A1" s="83" t="s">
        <v>986</v>
      </c>
      <c r="B1" s="7"/>
      <c r="C1" s="7"/>
      <c r="D1" s="148"/>
    </row>
    <row r="2" spans="1:4" ht="12.75" customHeight="1">
      <c r="A2" s="84" t="s">
        <v>987</v>
      </c>
      <c r="B2" s="9"/>
      <c r="C2" s="9"/>
      <c r="D2" s="149"/>
    </row>
    <row r="3" spans="1:4" ht="12.75" customHeight="1">
      <c r="A3" s="85" t="s">
        <v>988</v>
      </c>
      <c r="B3" s="12"/>
      <c r="C3" s="12"/>
      <c r="D3" s="150"/>
    </row>
    <row r="4" ht="12.75" customHeight="1">
      <c r="A4" s="80"/>
    </row>
    <row r="5" spans="1:5" ht="22.5" customHeight="1">
      <c r="A5" s="417" t="s">
        <v>2021</v>
      </c>
      <c r="B5" s="423"/>
      <c r="C5" s="423"/>
      <c r="D5" s="423"/>
      <c r="E5" s="424"/>
    </row>
    <row r="6" spans="1:5" ht="11.25">
      <c r="A6" s="151" t="s">
        <v>527</v>
      </c>
      <c r="B6" s="152"/>
      <c r="C6" s="152"/>
      <c r="D6" s="152"/>
      <c r="E6" s="16" t="s">
        <v>808</v>
      </c>
    </row>
    <row r="7" spans="1:5" s="146" customFormat="1" ht="31.5" customHeight="1">
      <c r="A7" s="17" t="s">
        <v>528</v>
      </c>
      <c r="B7" s="17" t="s">
        <v>529</v>
      </c>
      <c r="C7" s="17" t="s">
        <v>530</v>
      </c>
      <c r="D7" s="17" t="s">
        <v>531</v>
      </c>
      <c r="E7" s="17" t="s">
        <v>532</v>
      </c>
    </row>
    <row r="8" spans="1:5" ht="11.25">
      <c r="A8" s="315" t="s">
        <v>931</v>
      </c>
      <c r="B8" s="316" t="s">
        <v>1395</v>
      </c>
      <c r="C8" s="488" t="s">
        <v>1396</v>
      </c>
      <c r="D8" s="145">
        <v>600000</v>
      </c>
      <c r="E8" s="497" t="s">
        <v>1397</v>
      </c>
    </row>
    <row r="9" spans="1:5" ht="11.25">
      <c r="A9" s="315" t="s">
        <v>932</v>
      </c>
      <c r="B9" s="316" t="s">
        <v>1395</v>
      </c>
      <c r="C9" s="489"/>
      <c r="D9" s="145">
        <v>3000000</v>
      </c>
      <c r="E9" s="498"/>
    </row>
    <row r="10" spans="1:5" ht="21" customHeight="1">
      <c r="A10" s="144"/>
      <c r="B10" s="145"/>
      <c r="C10" s="489"/>
      <c r="D10" s="145"/>
      <c r="E10" s="498"/>
    </row>
    <row r="11" spans="1:5" ht="11.25">
      <c r="A11" s="144"/>
      <c r="B11" s="145"/>
      <c r="C11" s="490"/>
      <c r="D11" s="145"/>
      <c r="E11" s="498"/>
    </row>
    <row r="12" spans="1:5" s="146" customFormat="1" ht="11.25">
      <c r="A12" s="499" t="s">
        <v>822</v>
      </c>
      <c r="B12" s="499"/>
      <c r="C12" s="499"/>
      <c r="D12" s="155">
        <f>SUM(D8:D11)</f>
        <v>3600000</v>
      </c>
      <c r="E12" s="154" t="s">
        <v>533</v>
      </c>
    </row>
    <row r="16" spans="1:5" ht="11.25">
      <c r="A16" s="156" t="s">
        <v>534</v>
      </c>
      <c r="E16" s="157">
        <v>1</v>
      </c>
    </row>
    <row r="17" spans="1:5" s="146" customFormat="1" ht="11.25" customHeight="1">
      <c r="A17" s="491" t="s">
        <v>535</v>
      </c>
      <c r="B17" s="492"/>
      <c r="C17" s="492"/>
      <c r="D17" s="493"/>
      <c r="E17" s="491" t="s">
        <v>991</v>
      </c>
    </row>
    <row r="18" spans="1:5" s="146" customFormat="1" ht="10.5" customHeight="1">
      <c r="A18" s="494"/>
      <c r="B18" s="495"/>
      <c r="C18" s="495"/>
      <c r="D18" s="496"/>
      <c r="E18" s="494"/>
    </row>
    <row r="19" spans="1:5" ht="12.75" customHeight="1">
      <c r="A19" s="158" t="s">
        <v>536</v>
      </c>
      <c r="B19" s="159"/>
      <c r="C19" s="159"/>
      <c r="D19" s="160"/>
      <c r="E19" s="161">
        <f>'Quadro 16'!F9-'Quadro 16'!E9</f>
        <v>90475931</v>
      </c>
    </row>
    <row r="20" spans="1:5" ht="12.75" customHeight="1">
      <c r="A20" s="158" t="s">
        <v>537</v>
      </c>
      <c r="B20" s="159"/>
      <c r="C20" s="159"/>
      <c r="D20" s="160"/>
      <c r="E20" s="161"/>
    </row>
    <row r="21" spans="1:5" ht="12.75" customHeight="1">
      <c r="A21" s="158" t="s">
        <v>538</v>
      </c>
      <c r="B21" s="159"/>
      <c r="C21" s="159"/>
      <c r="D21" s="160"/>
      <c r="E21" s="161">
        <f>'Quadro 22'!B27</f>
        <v>63253881</v>
      </c>
    </row>
    <row r="22" spans="1:5" ht="12.75" customHeight="1">
      <c r="A22" s="158" t="s">
        <v>539</v>
      </c>
      <c r="B22" s="159"/>
      <c r="C22" s="159"/>
      <c r="D22" s="160"/>
      <c r="E22" s="161">
        <f>E19-E20-E21</f>
        <v>27222050</v>
      </c>
    </row>
    <row r="23" spans="1:5" ht="12.75" customHeight="1">
      <c r="A23" s="158" t="s">
        <v>540</v>
      </c>
      <c r="B23" s="159"/>
      <c r="C23" s="159"/>
      <c r="D23" s="160"/>
      <c r="E23" s="161"/>
    </row>
    <row r="24" spans="1:5" ht="12.75" customHeight="1">
      <c r="A24" s="158" t="s">
        <v>541</v>
      </c>
      <c r="B24" s="159"/>
      <c r="C24" s="159"/>
      <c r="D24" s="160"/>
      <c r="E24" s="161"/>
    </row>
    <row r="25" spans="1:5" ht="12.75" customHeight="1">
      <c r="A25" s="158" t="s">
        <v>542</v>
      </c>
      <c r="B25" s="159"/>
      <c r="C25" s="159"/>
      <c r="D25" s="160"/>
      <c r="E25" s="161"/>
    </row>
    <row r="26" spans="1:5" ht="12.75" customHeight="1">
      <c r="A26" s="158" t="s">
        <v>543</v>
      </c>
      <c r="B26" s="159"/>
      <c r="C26" s="159"/>
      <c r="D26" s="160"/>
      <c r="E26" s="161">
        <v>5885321</v>
      </c>
    </row>
    <row r="27" spans="1:5" ht="12.75" customHeight="1">
      <c r="A27" s="158" t="s">
        <v>544</v>
      </c>
      <c r="B27" s="159"/>
      <c r="C27" s="159"/>
      <c r="D27" s="160"/>
      <c r="E27" s="161"/>
    </row>
    <row r="28" spans="1:5" ht="22.5">
      <c r="A28" s="162" t="s">
        <v>545</v>
      </c>
      <c r="B28" s="163"/>
      <c r="C28" s="163"/>
      <c r="D28" s="164"/>
      <c r="E28" s="126">
        <f>E22-E26</f>
        <v>21336729</v>
      </c>
    </row>
  </sheetData>
  <sheetProtection/>
  <mergeCells count="6">
    <mergeCell ref="A5:E5"/>
    <mergeCell ref="C8:C11"/>
    <mergeCell ref="A17:D18"/>
    <mergeCell ref="E17:E18"/>
    <mergeCell ref="E8:E11"/>
    <mergeCell ref="A12:C12"/>
  </mergeCells>
  <printOptions/>
  <pageMargins left="0.66929133858267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31.xml><?xml version="1.0" encoding="utf-8"?>
<worksheet xmlns="http://schemas.openxmlformats.org/spreadsheetml/2006/main" xmlns:r="http://schemas.openxmlformats.org/officeDocument/2006/relationships">
  <dimension ref="A1:E16"/>
  <sheetViews>
    <sheetView zoomScalePageLayoutView="0" workbookViewId="0" topLeftCell="A1">
      <selection activeCell="A25" sqref="A25:C25"/>
    </sheetView>
  </sheetViews>
  <sheetFormatPr defaultColWidth="9.140625" defaultRowHeight="12.75"/>
  <cols>
    <col min="1" max="1" width="48.28125" style="14" customWidth="1"/>
    <col min="2" max="2" width="20.7109375" style="14" customWidth="1"/>
    <col min="3" max="3" width="20.7109375" style="15" customWidth="1"/>
    <col min="4" max="4" width="20.7109375" style="14" customWidth="1"/>
    <col min="5" max="5" width="15.8515625" style="14" customWidth="1"/>
    <col min="6" max="6" width="10.140625" style="14" bestFit="1" customWidth="1"/>
    <col min="7" max="16384" width="9.140625" style="14" customWidth="1"/>
  </cols>
  <sheetData>
    <row r="1" spans="1:5" ht="12.75" customHeight="1">
      <c r="A1" s="83" t="s">
        <v>986</v>
      </c>
      <c r="B1" s="165"/>
      <c r="C1" s="77"/>
      <c r="D1" s="7"/>
      <c r="E1" s="148"/>
    </row>
    <row r="2" spans="1:5" ht="12.75" customHeight="1">
      <c r="A2" s="84" t="s">
        <v>987</v>
      </c>
      <c r="B2" s="166"/>
      <c r="C2" s="78"/>
      <c r="D2" s="9"/>
      <c r="E2" s="149"/>
    </row>
    <row r="3" spans="1:5" ht="12.75" customHeight="1">
      <c r="A3" s="85" t="s">
        <v>988</v>
      </c>
      <c r="B3" s="167"/>
      <c r="C3" s="79"/>
      <c r="D3" s="12"/>
      <c r="E3" s="150"/>
    </row>
    <row r="4" spans="1:2" ht="12.75" customHeight="1">
      <c r="A4" s="80"/>
      <c r="B4" s="80"/>
    </row>
    <row r="5" spans="1:5" ht="22.5" customHeight="1">
      <c r="A5" s="417" t="s">
        <v>2020</v>
      </c>
      <c r="B5" s="423"/>
      <c r="C5" s="423"/>
      <c r="D5" s="423"/>
      <c r="E5" s="424"/>
    </row>
    <row r="7" spans="1:5" ht="11.25">
      <c r="A7" s="487" t="s">
        <v>906</v>
      </c>
      <c r="B7" s="168" t="s">
        <v>565</v>
      </c>
      <c r="C7" s="168" t="s">
        <v>564</v>
      </c>
      <c r="D7" s="17" t="s">
        <v>991</v>
      </c>
      <c r="E7" s="17" t="s">
        <v>551</v>
      </c>
    </row>
    <row r="8" spans="1:5" ht="11.25">
      <c r="A8" s="487"/>
      <c r="B8" s="168" t="s">
        <v>552</v>
      </c>
      <c r="C8" s="168" t="s">
        <v>553</v>
      </c>
      <c r="D8" s="17" t="s">
        <v>554</v>
      </c>
      <c r="E8" s="17" t="s">
        <v>555</v>
      </c>
    </row>
    <row r="9" spans="1:5" ht="12.75" customHeight="1">
      <c r="A9" s="153" t="s">
        <v>556</v>
      </c>
      <c r="B9" s="267">
        <v>1970694329.7</v>
      </c>
      <c r="C9" s="161">
        <f>'Quadro 01'!B23-89600000</f>
        <v>1259078755</v>
      </c>
      <c r="D9" s="169">
        <f>C9-B9</f>
        <v>-711615574.7</v>
      </c>
      <c r="E9" s="170">
        <f>D9/B9</f>
        <v>-0.3610989101533213</v>
      </c>
    </row>
    <row r="10" spans="1:5" ht="12.75" customHeight="1">
      <c r="A10" s="153" t="s">
        <v>557</v>
      </c>
      <c r="B10" s="267">
        <v>1968650818.65</v>
      </c>
      <c r="C10" s="161">
        <f>'Quadro 20'!B31</f>
        <v>1242116756</v>
      </c>
      <c r="D10" s="169">
        <f aca="true" t="shared" si="0" ref="D10:D16">C10-B10</f>
        <v>-726534062.6500001</v>
      </c>
      <c r="E10" s="170">
        <f aca="true" t="shared" si="1" ref="E10:E16">D10/B10</f>
        <v>-0.3690517667060022</v>
      </c>
    </row>
    <row r="11" spans="1:5" ht="12.75" customHeight="1">
      <c r="A11" s="153" t="s">
        <v>558</v>
      </c>
      <c r="B11" s="267">
        <v>1970694329.7</v>
      </c>
      <c r="C11" s="161">
        <f>C9</f>
        <v>1259078755</v>
      </c>
      <c r="D11" s="169">
        <f t="shared" si="0"/>
        <v>-711615574.7</v>
      </c>
      <c r="E11" s="170">
        <f t="shared" si="1"/>
        <v>-0.3610989101533213</v>
      </c>
    </row>
    <row r="12" spans="1:5" ht="12.75" customHeight="1">
      <c r="A12" s="153" t="s">
        <v>559</v>
      </c>
      <c r="B12" s="267">
        <v>1923266561.55</v>
      </c>
      <c r="C12" s="161">
        <f>'Quadro 20'!B49</f>
        <v>1194928395</v>
      </c>
      <c r="D12" s="169">
        <f t="shared" si="0"/>
        <v>-728338166.55</v>
      </c>
      <c r="E12" s="170">
        <f t="shared" si="1"/>
        <v>-0.3786985023870104</v>
      </c>
    </row>
    <row r="13" spans="1:5" s="146" customFormat="1" ht="12.75" customHeight="1">
      <c r="A13" s="171" t="s">
        <v>560</v>
      </c>
      <c r="B13" s="268">
        <v>45384257.10000014</v>
      </c>
      <c r="C13" s="172">
        <f>C10-C12</f>
        <v>47188361</v>
      </c>
      <c r="D13" s="173">
        <f t="shared" si="0"/>
        <v>1804103.899999857</v>
      </c>
      <c r="E13" s="174">
        <f t="shared" si="1"/>
        <v>0.03975175568093305</v>
      </c>
    </row>
    <row r="14" spans="1:5" ht="12.75" customHeight="1">
      <c r="A14" s="153" t="s">
        <v>561</v>
      </c>
      <c r="B14" s="267">
        <v>4352891.880240023</v>
      </c>
      <c r="C14" s="161">
        <f>B14</f>
        <v>4352891.880240023</v>
      </c>
      <c r="D14" s="169">
        <f t="shared" si="0"/>
        <v>0</v>
      </c>
      <c r="E14" s="170">
        <f t="shared" si="1"/>
        <v>0</v>
      </c>
    </row>
    <row r="15" spans="1:5" ht="12.75" customHeight="1">
      <c r="A15" s="153" t="s">
        <v>562</v>
      </c>
      <c r="B15" s="267">
        <v>420517719.48024005</v>
      </c>
      <c r="C15" s="161">
        <f>B15</f>
        <v>420517719.48024005</v>
      </c>
      <c r="D15" s="169">
        <f t="shared" si="0"/>
        <v>0</v>
      </c>
      <c r="E15" s="170">
        <f t="shared" si="1"/>
        <v>0</v>
      </c>
    </row>
    <row r="16" spans="1:5" ht="12.75" customHeight="1">
      <c r="A16" s="153" t="s">
        <v>563</v>
      </c>
      <c r="B16" s="267">
        <v>420517719.48024005</v>
      </c>
      <c r="C16" s="161">
        <f>B16</f>
        <v>420517719.48024005</v>
      </c>
      <c r="D16" s="169">
        <f t="shared" si="0"/>
        <v>0</v>
      </c>
      <c r="E16" s="170">
        <f t="shared" si="1"/>
        <v>0</v>
      </c>
    </row>
    <row r="17" ht="12.75" customHeight="1"/>
  </sheetData>
  <sheetProtection/>
  <mergeCells count="2">
    <mergeCell ref="A5:E5"/>
    <mergeCell ref="A7:A8"/>
  </mergeCells>
  <printOptions/>
  <pageMargins left="0.3937007874015748"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G28" sqref="G28"/>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A22"/>
  <sheetViews>
    <sheetView zoomScalePageLayoutView="0" workbookViewId="0" topLeftCell="A1">
      <selection activeCell="A15" sqref="A15"/>
    </sheetView>
  </sheetViews>
  <sheetFormatPr defaultColWidth="9.140625" defaultRowHeight="12.75"/>
  <cols>
    <col min="1" max="1" width="129.00390625" style="274" customWidth="1"/>
    <col min="2" max="16384" width="9.140625" style="274" customWidth="1"/>
  </cols>
  <sheetData>
    <row r="1" s="14" customFormat="1" ht="12" customHeight="1">
      <c r="A1" s="290" t="s">
        <v>986</v>
      </c>
    </row>
    <row r="2" s="14" customFormat="1" ht="12" customHeight="1">
      <c r="A2" s="291" t="s">
        <v>987</v>
      </c>
    </row>
    <row r="3" s="14" customFormat="1" ht="12" customHeight="1">
      <c r="A3" s="292" t="s">
        <v>1110</v>
      </c>
    </row>
    <row r="4" s="40" customFormat="1" ht="12.75">
      <c r="A4" s="175"/>
    </row>
    <row r="5" s="270" customFormat="1" ht="15.75">
      <c r="A5" s="269"/>
    </row>
    <row r="6" s="270" customFormat="1" ht="15.75">
      <c r="A6" s="271"/>
    </row>
    <row r="7" s="270" customFormat="1" ht="15.75">
      <c r="A7" s="271" t="s">
        <v>1407</v>
      </c>
    </row>
    <row r="8" s="270" customFormat="1" ht="15.75">
      <c r="A8" s="272"/>
    </row>
    <row r="9" s="270" customFormat="1" ht="15.75">
      <c r="A9" s="272"/>
    </row>
    <row r="10" s="270" customFormat="1" ht="15.75">
      <c r="A10" s="272" t="s">
        <v>1344</v>
      </c>
    </row>
    <row r="11" s="270" customFormat="1" ht="15.75">
      <c r="A11" s="272" t="s">
        <v>1345</v>
      </c>
    </row>
    <row r="12" s="270" customFormat="1" ht="15.75">
      <c r="A12" s="272" t="s">
        <v>1346</v>
      </c>
    </row>
    <row r="13" s="270" customFormat="1" ht="15">
      <c r="A13" s="273"/>
    </row>
    <row r="14" s="270" customFormat="1" ht="15">
      <c r="A14" s="273"/>
    </row>
    <row r="15" s="270" customFormat="1" ht="45">
      <c r="A15" s="273" t="s">
        <v>1347</v>
      </c>
    </row>
    <row r="16" s="270" customFormat="1" ht="45">
      <c r="A16" s="273" t="s">
        <v>1348</v>
      </c>
    </row>
    <row r="17" s="270" customFormat="1" ht="15">
      <c r="A17" s="273" t="s">
        <v>1349</v>
      </c>
    </row>
    <row r="18" s="270" customFormat="1" ht="15.75">
      <c r="A18" s="272"/>
    </row>
    <row r="19" s="270" customFormat="1" ht="15.75">
      <c r="A19" s="272"/>
    </row>
    <row r="20" s="270" customFormat="1" ht="15.75">
      <c r="A20" s="272"/>
    </row>
    <row r="21" s="270" customFormat="1" ht="15.75">
      <c r="A21" s="271" t="s">
        <v>1071</v>
      </c>
    </row>
    <row r="22" s="270" customFormat="1" ht="15.75">
      <c r="A22" s="271" t="s">
        <v>75</v>
      </c>
    </row>
    <row r="23" s="270" customFormat="1" ht="15"/>
    <row r="24" s="270" customFormat="1" ht="15"/>
  </sheetData>
  <sheetProtection/>
  <printOptions/>
  <pageMargins left="0.6692913385826772" right="0.3937007874015748" top="0.3937007874015748" bottom="0.5905511811023623" header="0.1968503937007874" footer="0.3937007874015748"/>
  <pageSetup horizontalDpi="600" verticalDpi="600" orientation="landscape"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dimension ref="A1:B32"/>
  <sheetViews>
    <sheetView zoomScalePageLayoutView="0" workbookViewId="0" topLeftCell="A1">
      <selection activeCell="A7" sqref="A7"/>
    </sheetView>
  </sheetViews>
  <sheetFormatPr defaultColWidth="9.140625" defaultRowHeight="12.75"/>
  <cols>
    <col min="1" max="1" width="115.140625" style="2" customWidth="1"/>
    <col min="2" max="2" width="8.140625" style="188" customWidth="1"/>
    <col min="3" max="16384" width="9.140625" style="2" customWidth="1"/>
  </cols>
  <sheetData>
    <row r="1" spans="1:2" ht="12" customHeight="1">
      <c r="A1" s="6" t="s">
        <v>986</v>
      </c>
      <c r="B1" s="182"/>
    </row>
    <row r="2" spans="1:2" ht="12" customHeight="1">
      <c r="A2" s="4" t="s">
        <v>987</v>
      </c>
      <c r="B2" s="183"/>
    </row>
    <row r="3" spans="1:2" ht="12" customHeight="1">
      <c r="A3" s="11" t="s">
        <v>988</v>
      </c>
      <c r="B3" s="184"/>
    </row>
    <row r="4" spans="1:2" ht="12" customHeight="1">
      <c r="A4" s="14"/>
      <c r="B4" s="185"/>
    </row>
    <row r="5" spans="1:2" ht="12" customHeight="1">
      <c r="A5" s="417" t="s">
        <v>1067</v>
      </c>
      <c r="B5" s="418"/>
    </row>
    <row r="7" spans="1:2" ht="12.75" customHeight="1">
      <c r="A7" s="29" t="s">
        <v>79</v>
      </c>
      <c r="B7" s="289" t="s">
        <v>74</v>
      </c>
    </row>
    <row r="8" spans="1:2" ht="12.75" customHeight="1">
      <c r="A8" s="29" t="s">
        <v>908</v>
      </c>
      <c r="B8" s="289" t="s">
        <v>2186</v>
      </c>
    </row>
    <row r="9" spans="1:2" ht="12.75" customHeight="1">
      <c r="A9" s="186" t="s">
        <v>411</v>
      </c>
      <c r="B9" s="289" t="s">
        <v>1364</v>
      </c>
    </row>
    <row r="10" spans="1:2" ht="12.75" customHeight="1">
      <c r="A10" s="29" t="s">
        <v>507</v>
      </c>
      <c r="B10" s="289" t="s">
        <v>1365</v>
      </c>
    </row>
    <row r="11" spans="1:2" ht="12.75" customHeight="1">
      <c r="A11" s="29" t="s">
        <v>213</v>
      </c>
      <c r="B11" s="289" t="s">
        <v>2187</v>
      </c>
    </row>
    <row r="12" spans="1:2" ht="12.75" customHeight="1">
      <c r="A12" s="29" t="s">
        <v>214</v>
      </c>
      <c r="B12" s="289" t="s">
        <v>2188</v>
      </c>
    </row>
    <row r="13" spans="1:2" ht="12.75" customHeight="1">
      <c r="A13" s="29" t="s">
        <v>909</v>
      </c>
      <c r="B13" s="289" t="s">
        <v>1401</v>
      </c>
    </row>
    <row r="14" spans="1:2" ht="12.75" customHeight="1">
      <c r="A14" s="187" t="s">
        <v>71</v>
      </c>
      <c r="B14" s="289" t="s">
        <v>2189</v>
      </c>
    </row>
    <row r="15" spans="1:2" ht="12.75" customHeight="1">
      <c r="A15" s="29" t="s">
        <v>72</v>
      </c>
      <c r="B15" s="289" t="s">
        <v>2190</v>
      </c>
    </row>
    <row r="16" spans="1:2" ht="12.75" customHeight="1">
      <c r="A16" s="29" t="s">
        <v>318</v>
      </c>
      <c r="B16" s="289" t="s">
        <v>1402</v>
      </c>
    </row>
    <row r="17" spans="1:2" ht="12.75" customHeight="1">
      <c r="A17" s="29" t="s">
        <v>73</v>
      </c>
      <c r="B17" s="289" t="s">
        <v>1403</v>
      </c>
    </row>
    <row r="18" spans="1:2" ht="12.75" customHeight="1">
      <c r="A18" s="237" t="s">
        <v>2182</v>
      </c>
      <c r="B18" s="289" t="s">
        <v>2191</v>
      </c>
    </row>
    <row r="19" spans="1:2" ht="12.75" customHeight="1">
      <c r="A19" s="237" t="s">
        <v>2183</v>
      </c>
      <c r="B19" s="289" t="s">
        <v>2192</v>
      </c>
    </row>
    <row r="20" spans="1:2" ht="12.75" customHeight="1">
      <c r="A20" s="237" t="s">
        <v>2032</v>
      </c>
      <c r="B20" s="289" t="s">
        <v>2193</v>
      </c>
    </row>
    <row r="21" spans="1:2" ht="12.75" customHeight="1">
      <c r="A21" s="237" t="s">
        <v>2031</v>
      </c>
      <c r="B21" s="289" t="s">
        <v>2194</v>
      </c>
    </row>
    <row r="22" spans="1:2" ht="12.75" customHeight="1">
      <c r="A22" s="408" t="s">
        <v>2030</v>
      </c>
      <c r="B22" s="289" t="s">
        <v>2195</v>
      </c>
    </row>
    <row r="23" spans="1:2" ht="12.75" customHeight="1">
      <c r="A23" s="237" t="s">
        <v>2184</v>
      </c>
      <c r="B23" s="289" t="s">
        <v>1404</v>
      </c>
    </row>
    <row r="24" spans="1:2" ht="12.75" customHeight="1">
      <c r="A24" s="237" t="s">
        <v>2185</v>
      </c>
      <c r="B24" s="289" t="s">
        <v>1405</v>
      </c>
    </row>
    <row r="25" spans="1:2" ht="12.75" customHeight="1">
      <c r="A25" s="237" t="s">
        <v>2027</v>
      </c>
      <c r="B25" s="289" t="s">
        <v>1406</v>
      </c>
    </row>
    <row r="26" spans="1:2" ht="12.75" customHeight="1">
      <c r="A26" s="237" t="s">
        <v>2026</v>
      </c>
      <c r="B26" s="289" t="s">
        <v>2196</v>
      </c>
    </row>
    <row r="27" spans="1:2" ht="12.75" customHeight="1">
      <c r="A27" s="237" t="s">
        <v>2025</v>
      </c>
      <c r="B27" s="289" t="s">
        <v>2197</v>
      </c>
    </row>
    <row r="28" spans="1:2" ht="12.75" customHeight="1">
      <c r="A28" s="237" t="s">
        <v>2024</v>
      </c>
      <c r="B28" s="289" t="s">
        <v>2198</v>
      </c>
    </row>
    <row r="29" spans="1:2" ht="12.75" customHeight="1">
      <c r="A29" s="237" t="s">
        <v>2023</v>
      </c>
      <c r="B29" s="289" t="s">
        <v>2199</v>
      </c>
    </row>
    <row r="30" spans="1:2" ht="12.75" customHeight="1">
      <c r="A30" s="237" t="s">
        <v>2022</v>
      </c>
      <c r="B30" s="289" t="s">
        <v>2200</v>
      </c>
    </row>
    <row r="31" spans="1:2" ht="12.75" customHeight="1">
      <c r="A31" s="237" t="s">
        <v>2021</v>
      </c>
      <c r="B31" s="289" t="s">
        <v>2201</v>
      </c>
    </row>
    <row r="32" spans="1:2" ht="12.75" customHeight="1">
      <c r="A32" s="237" t="s">
        <v>2020</v>
      </c>
      <c r="B32" s="289" t="s">
        <v>2202</v>
      </c>
    </row>
  </sheetData>
  <sheetProtection/>
  <mergeCells count="1">
    <mergeCell ref="A5:B5"/>
  </mergeCells>
  <printOptions/>
  <pageMargins left="0.3937007874015748" right="0.3937007874015748" top="0.3937007874015748" bottom="0.5905511811023623" header="0.196850393700787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C164"/>
  <sheetViews>
    <sheetView zoomScalePageLayoutView="0" workbookViewId="0" topLeftCell="A1">
      <selection activeCell="A7" sqref="A7"/>
    </sheetView>
  </sheetViews>
  <sheetFormatPr defaultColWidth="9.140625" defaultRowHeight="12.75"/>
  <cols>
    <col min="1" max="1" width="101.140625" style="301" customWidth="1"/>
    <col min="2" max="2" width="16.57421875" style="296" customWidth="1"/>
    <col min="3" max="16384" width="9.140625" style="296" customWidth="1"/>
  </cols>
  <sheetData>
    <row r="1" spans="1:2" ht="12.75">
      <c r="A1" s="294" t="s">
        <v>986</v>
      </c>
      <c r="B1" s="295"/>
    </row>
    <row r="2" spans="1:2" ht="12.75">
      <c r="A2" s="297" t="s">
        <v>987</v>
      </c>
      <c r="B2" s="298"/>
    </row>
    <row r="3" spans="1:2" ht="12.75">
      <c r="A3" s="299" t="s">
        <v>1110</v>
      </c>
      <c r="B3" s="300"/>
    </row>
    <row r="7" spans="1:3" ht="12.75">
      <c r="A7" s="293" t="s">
        <v>2203</v>
      </c>
      <c r="B7" s="302"/>
      <c r="C7" s="302"/>
    </row>
    <row r="8" spans="1:3" ht="12.75">
      <c r="A8" s="324"/>
      <c r="B8" s="302"/>
      <c r="C8" s="302"/>
    </row>
    <row r="9" spans="1:3" ht="12.75">
      <c r="A9" s="411" t="s">
        <v>1977</v>
      </c>
      <c r="B9" s="302"/>
      <c r="C9" s="302"/>
    </row>
    <row r="10" spans="1:3" ht="12.75">
      <c r="A10" s="324"/>
      <c r="B10" s="302"/>
      <c r="C10" s="302"/>
    </row>
    <row r="11" spans="1:2" ht="25.5">
      <c r="A11" s="324" t="s">
        <v>1996</v>
      </c>
      <c r="B11" s="302"/>
    </row>
    <row r="12" spans="1:3" ht="12.75">
      <c r="A12" s="293"/>
      <c r="B12" s="302"/>
      <c r="C12" s="302"/>
    </row>
    <row r="13" spans="1:3" ht="12.75">
      <c r="A13" s="293" t="s">
        <v>1978</v>
      </c>
      <c r="B13" s="302"/>
      <c r="C13" s="302"/>
    </row>
    <row r="14" spans="1:3" ht="12.75">
      <c r="A14" s="293"/>
      <c r="B14" s="302"/>
      <c r="C14" s="302"/>
    </row>
    <row r="15" spans="1:2" ht="25.5">
      <c r="A15" s="324" t="s">
        <v>1997</v>
      </c>
      <c r="B15" s="302"/>
    </row>
    <row r="16" spans="1:2" ht="25.5">
      <c r="A16" s="325" t="s">
        <v>1979</v>
      </c>
      <c r="B16" s="302"/>
    </row>
    <row r="17" spans="1:2" ht="38.25">
      <c r="A17" s="325" t="s">
        <v>1980</v>
      </c>
      <c r="B17" s="302"/>
    </row>
    <row r="18" spans="1:2" ht="12.75">
      <c r="A18" s="325" t="s">
        <v>1981</v>
      </c>
      <c r="B18" s="302"/>
    </row>
    <row r="19" spans="1:3" ht="12.75">
      <c r="A19" s="293"/>
      <c r="B19" s="302"/>
      <c r="C19" s="302"/>
    </row>
    <row r="20" spans="1:3" ht="12.75">
      <c r="A20" s="293" t="s">
        <v>1982</v>
      </c>
      <c r="B20" s="302"/>
      <c r="C20" s="302"/>
    </row>
    <row r="21" spans="1:3" ht="12.75">
      <c r="A21" s="293"/>
      <c r="B21" s="302"/>
      <c r="C21" s="302"/>
    </row>
    <row r="22" spans="1:2" ht="38.25">
      <c r="A22" s="324" t="s">
        <v>1998</v>
      </c>
      <c r="B22" s="302"/>
    </row>
    <row r="23" spans="1:2" ht="25.5">
      <c r="A23" s="325" t="s">
        <v>1983</v>
      </c>
      <c r="B23" s="302"/>
    </row>
    <row r="24" spans="1:2" ht="25.5">
      <c r="A24" s="325" t="s">
        <v>1984</v>
      </c>
      <c r="B24" s="302"/>
    </row>
    <row r="25" spans="1:2" ht="12.75">
      <c r="A25" s="325" t="s">
        <v>1985</v>
      </c>
      <c r="B25" s="302"/>
    </row>
    <row r="26" spans="1:2" ht="25.5">
      <c r="A26" s="324" t="s">
        <v>1999</v>
      </c>
      <c r="B26" s="302"/>
    </row>
    <row r="27" spans="1:3" ht="12.75">
      <c r="A27" s="325"/>
      <c r="B27" s="302"/>
      <c r="C27" s="302"/>
    </row>
    <row r="28" spans="1:3" ht="12.75">
      <c r="A28" s="325"/>
      <c r="B28" s="302"/>
      <c r="C28" s="302"/>
    </row>
    <row r="29" spans="1:2" ht="38.25">
      <c r="A29" s="324" t="s">
        <v>2000</v>
      </c>
      <c r="B29" s="302"/>
    </row>
    <row r="30" spans="1:2" ht="25.5">
      <c r="A30" s="324" t="s">
        <v>2001</v>
      </c>
      <c r="B30" s="302"/>
    </row>
    <row r="31" spans="1:3" ht="12.75">
      <c r="A31" s="327" t="s">
        <v>990</v>
      </c>
      <c r="B31" s="327" t="s">
        <v>1986</v>
      </c>
      <c r="C31" s="302"/>
    </row>
    <row r="32" spans="1:3" ht="12.75">
      <c r="A32" s="328" t="s">
        <v>993</v>
      </c>
      <c r="B32" s="329">
        <v>1086065236</v>
      </c>
      <c r="C32" s="302"/>
    </row>
    <row r="33" spans="1:3" ht="12.75">
      <c r="A33" s="330" t="s">
        <v>995</v>
      </c>
      <c r="B33" s="331">
        <v>236761750</v>
      </c>
      <c r="C33" s="302"/>
    </row>
    <row r="34" spans="1:3" ht="12.75">
      <c r="A34" s="330" t="s">
        <v>997</v>
      </c>
      <c r="B34" s="331">
        <v>38609000</v>
      </c>
      <c r="C34" s="302"/>
    </row>
    <row r="35" spans="1:3" ht="12.75">
      <c r="A35" s="330" t="s">
        <v>999</v>
      </c>
      <c r="B35" s="331">
        <v>5987114</v>
      </c>
      <c r="C35" s="302"/>
    </row>
    <row r="36" spans="1:3" ht="12.75">
      <c r="A36" s="330" t="s">
        <v>1001</v>
      </c>
      <c r="B36" s="331">
        <v>97345651</v>
      </c>
      <c r="C36" s="302"/>
    </row>
    <row r="37" spans="1:3" ht="12.75">
      <c r="A37" s="330" t="s">
        <v>781</v>
      </c>
      <c r="B37" s="331">
        <v>674291228</v>
      </c>
      <c r="C37" s="302"/>
    </row>
    <row r="38" spans="1:3" ht="12.75">
      <c r="A38" s="330" t="s">
        <v>783</v>
      </c>
      <c r="B38" s="331">
        <v>33070493</v>
      </c>
      <c r="C38" s="302"/>
    </row>
    <row r="39" spans="1:3" ht="12.75">
      <c r="A39" s="328" t="s">
        <v>785</v>
      </c>
      <c r="B39" s="329">
        <v>308155330</v>
      </c>
      <c r="C39" s="302"/>
    </row>
    <row r="40" spans="1:3" ht="12.75">
      <c r="A40" s="330" t="s">
        <v>787</v>
      </c>
      <c r="B40" s="331">
        <v>8898200</v>
      </c>
      <c r="C40" s="302"/>
    </row>
    <row r="41" spans="1:3" ht="12.75">
      <c r="A41" s="330" t="s">
        <v>789</v>
      </c>
      <c r="B41" s="331">
        <v>299257130</v>
      </c>
      <c r="C41" s="302"/>
    </row>
    <row r="42" spans="1:3" ht="12.75">
      <c r="A42" s="328" t="s">
        <v>791</v>
      </c>
      <c r="B42" s="329">
        <v>21312070</v>
      </c>
      <c r="C42" s="302"/>
    </row>
    <row r="43" spans="1:3" ht="12.75">
      <c r="A43" s="330" t="s">
        <v>793</v>
      </c>
      <c r="B43" s="331">
        <v>21016070</v>
      </c>
      <c r="C43" s="302"/>
    </row>
    <row r="44" spans="1:3" ht="12.75">
      <c r="A44" s="330" t="s">
        <v>1109</v>
      </c>
      <c r="B44" s="331">
        <v>296000</v>
      </c>
      <c r="C44" s="302"/>
    </row>
    <row r="45" spans="1:3" ht="12.75">
      <c r="A45" s="328" t="s">
        <v>795</v>
      </c>
      <c r="B45" s="332">
        <v>-66853881</v>
      </c>
      <c r="C45" s="302"/>
    </row>
    <row r="46" spans="1:3" ht="12.75">
      <c r="A46" s="330" t="s">
        <v>1366</v>
      </c>
      <c r="B46" s="333">
        <v>-3600000</v>
      </c>
      <c r="C46" s="302"/>
    </row>
    <row r="47" spans="1:3" ht="12.75">
      <c r="A47" s="330" t="s">
        <v>798</v>
      </c>
      <c r="B47" s="333">
        <v>-63253881</v>
      </c>
      <c r="C47" s="302"/>
    </row>
    <row r="48" spans="1:3" ht="12.75">
      <c r="A48" s="328" t="s">
        <v>800</v>
      </c>
      <c r="B48" s="329">
        <v>1348678755</v>
      </c>
      <c r="C48" s="302"/>
    </row>
    <row r="49" spans="1:3" ht="12.75">
      <c r="A49" s="325"/>
      <c r="B49" s="302"/>
      <c r="C49" s="302"/>
    </row>
    <row r="50" spans="1:3" ht="12.75">
      <c r="A50" s="293" t="s">
        <v>1987</v>
      </c>
      <c r="B50" s="302"/>
      <c r="C50" s="302"/>
    </row>
    <row r="51" spans="1:3" ht="12.75">
      <c r="A51" s="293"/>
      <c r="B51" s="302"/>
      <c r="C51" s="302"/>
    </row>
    <row r="52" spans="1:2" ht="38.25">
      <c r="A52" s="324" t="s">
        <v>2002</v>
      </c>
      <c r="B52" s="302"/>
    </row>
    <row r="53" spans="1:2" ht="25.5">
      <c r="A53" s="325" t="s">
        <v>1988</v>
      </c>
      <c r="B53" s="302"/>
    </row>
    <row r="54" spans="1:2" ht="25.5">
      <c r="A54" s="325" t="s">
        <v>1989</v>
      </c>
      <c r="B54" s="302"/>
    </row>
    <row r="55" spans="1:2" ht="12.75">
      <c r="A55" s="325" t="s">
        <v>1985</v>
      </c>
      <c r="B55" s="302"/>
    </row>
    <row r="56" spans="1:2" ht="25.5">
      <c r="A56" s="324" t="s">
        <v>2003</v>
      </c>
      <c r="B56" s="302"/>
    </row>
    <row r="57" spans="1:3" ht="12.75">
      <c r="A57" s="325"/>
      <c r="B57" s="302"/>
      <c r="C57" s="302"/>
    </row>
    <row r="58" spans="1:2" ht="12.75">
      <c r="A58" s="325" t="s">
        <v>1990</v>
      </c>
      <c r="B58" s="302"/>
    </row>
    <row r="59" spans="1:3" ht="12.75">
      <c r="A59" s="334" t="s">
        <v>809</v>
      </c>
      <c r="B59" s="334" t="s">
        <v>1986</v>
      </c>
      <c r="C59" s="302"/>
    </row>
    <row r="60" spans="1:3" ht="12.75">
      <c r="A60" s="335" t="s">
        <v>810</v>
      </c>
      <c r="B60" s="336">
        <v>927580393</v>
      </c>
      <c r="C60" s="302"/>
    </row>
    <row r="61" spans="1:3" ht="12.75">
      <c r="A61" s="337" t="s">
        <v>811</v>
      </c>
      <c r="B61" s="338">
        <v>465076872</v>
      </c>
      <c r="C61" s="302"/>
    </row>
    <row r="62" spans="1:3" ht="12.75">
      <c r="A62" s="337" t="s">
        <v>812</v>
      </c>
      <c r="B62" s="338">
        <v>22612340</v>
      </c>
      <c r="C62" s="302"/>
    </row>
    <row r="63" spans="1:3" ht="12.75">
      <c r="A63" s="337" t="s">
        <v>813</v>
      </c>
      <c r="B63" s="338">
        <v>439891181</v>
      </c>
      <c r="C63" s="302"/>
    </row>
    <row r="64" spans="1:3" ht="12.75">
      <c r="A64" s="335" t="s">
        <v>814</v>
      </c>
      <c r="B64" s="336">
        <v>419118362</v>
      </c>
      <c r="C64" s="302"/>
    </row>
    <row r="65" spans="1:3" ht="12.75">
      <c r="A65" s="337" t="s">
        <v>815</v>
      </c>
      <c r="B65" s="338">
        <v>383954542</v>
      </c>
      <c r="C65" s="302"/>
    </row>
    <row r="66" spans="1:3" ht="12.75">
      <c r="A66" s="337" t="s">
        <v>816</v>
      </c>
      <c r="B66" s="338">
        <v>25800</v>
      </c>
      <c r="C66" s="302"/>
    </row>
    <row r="67" spans="1:3" ht="12.75">
      <c r="A67" s="337" t="s">
        <v>817</v>
      </c>
      <c r="B67" s="338">
        <v>35138020</v>
      </c>
      <c r="C67" s="302"/>
    </row>
    <row r="68" spans="1:3" ht="12.75">
      <c r="A68" s="335" t="s">
        <v>818</v>
      </c>
      <c r="B68" s="336">
        <v>1980000</v>
      </c>
      <c r="C68" s="302"/>
    </row>
    <row r="69" spans="1:3" ht="12.75">
      <c r="A69" s="337" t="s">
        <v>819</v>
      </c>
      <c r="B69" s="338">
        <v>1980000</v>
      </c>
      <c r="C69" s="302"/>
    </row>
    <row r="70" spans="1:3" ht="12.75">
      <c r="A70" s="335" t="s">
        <v>800</v>
      </c>
      <c r="B70" s="336">
        <v>1348678755</v>
      </c>
      <c r="C70" s="302"/>
    </row>
    <row r="71" spans="1:3" ht="12.75">
      <c r="A71" s="325"/>
      <c r="B71" s="302"/>
      <c r="C71" s="302"/>
    </row>
    <row r="72" spans="1:2" ht="12.75">
      <c r="A72" s="325" t="s">
        <v>1991</v>
      </c>
      <c r="B72" s="302"/>
    </row>
    <row r="73" spans="1:3" ht="12.75">
      <c r="A73" s="339" t="s">
        <v>1992</v>
      </c>
      <c r="B73" s="340" t="s">
        <v>1986</v>
      </c>
      <c r="C73" s="302"/>
    </row>
    <row r="74" spans="1:3" ht="12.75">
      <c r="A74" s="339" t="s">
        <v>1025</v>
      </c>
      <c r="B74" s="341">
        <v>22500000</v>
      </c>
      <c r="C74" s="302"/>
    </row>
    <row r="75" spans="1:3" ht="12.75">
      <c r="A75" s="342" t="s">
        <v>320</v>
      </c>
      <c r="B75" s="343">
        <v>22500000</v>
      </c>
      <c r="C75" s="302"/>
    </row>
    <row r="76" spans="1:3" ht="12.75">
      <c r="A76" s="330" t="s">
        <v>321</v>
      </c>
      <c r="B76" s="333">
        <v>22500000</v>
      </c>
      <c r="C76" s="302"/>
    </row>
    <row r="77" spans="1:3" ht="12.75">
      <c r="A77" s="339" t="s">
        <v>68</v>
      </c>
      <c r="B77" s="341">
        <v>1326178755</v>
      </c>
      <c r="C77" s="302"/>
    </row>
    <row r="78" spans="1:3" ht="12.75">
      <c r="A78" s="342" t="s">
        <v>693</v>
      </c>
      <c r="B78" s="343">
        <v>8741200</v>
      </c>
      <c r="C78" s="302"/>
    </row>
    <row r="79" spans="1:3" ht="12.75">
      <c r="A79" s="330" t="s">
        <v>694</v>
      </c>
      <c r="B79" s="333">
        <v>4930300</v>
      </c>
      <c r="C79" s="302"/>
    </row>
    <row r="80" spans="1:3" ht="12.75">
      <c r="A80" s="330" t="s">
        <v>1350</v>
      </c>
      <c r="B80" s="333">
        <v>3810900</v>
      </c>
      <c r="C80" s="302"/>
    </row>
    <row r="81" spans="1:3" ht="12.75">
      <c r="A81" s="342" t="s">
        <v>697</v>
      </c>
      <c r="B81" s="343">
        <v>679496</v>
      </c>
      <c r="C81" s="302"/>
    </row>
    <row r="82" spans="1:3" ht="12.75">
      <c r="A82" s="330" t="s">
        <v>698</v>
      </c>
      <c r="B82" s="333">
        <v>679496</v>
      </c>
      <c r="C82" s="302"/>
    </row>
    <row r="83" spans="1:3" ht="12.75">
      <c r="A83" s="342" t="s">
        <v>699</v>
      </c>
      <c r="B83" s="343">
        <v>18880000</v>
      </c>
      <c r="C83" s="302"/>
    </row>
    <row r="84" spans="1:3" ht="12.75">
      <c r="A84" s="330" t="s">
        <v>700</v>
      </c>
      <c r="B84" s="333">
        <v>18880000</v>
      </c>
      <c r="C84" s="302"/>
    </row>
    <row r="85" spans="1:3" ht="12.75">
      <c r="A85" s="342" t="s">
        <v>702</v>
      </c>
      <c r="B85" s="343">
        <v>30000</v>
      </c>
      <c r="C85" s="302"/>
    </row>
    <row r="86" spans="1:3" ht="12.75">
      <c r="A86" s="330" t="s">
        <v>703</v>
      </c>
      <c r="B86" s="333">
        <v>30000</v>
      </c>
      <c r="C86" s="302"/>
    </row>
    <row r="87" spans="1:3" ht="12.75">
      <c r="A87" s="342" t="s">
        <v>704</v>
      </c>
      <c r="B87" s="343">
        <v>55509120</v>
      </c>
      <c r="C87" s="302"/>
    </row>
    <row r="88" spans="1:3" ht="12.75">
      <c r="A88" s="330" t="s">
        <v>197</v>
      </c>
      <c r="B88" s="333">
        <v>6169000</v>
      </c>
      <c r="C88" s="302"/>
    </row>
    <row r="89" spans="1:3" ht="12.75">
      <c r="A89" s="330" t="s">
        <v>198</v>
      </c>
      <c r="B89" s="333">
        <v>3164050</v>
      </c>
      <c r="C89" s="302"/>
    </row>
    <row r="90" spans="1:3" ht="12.75">
      <c r="A90" s="330" t="s">
        <v>199</v>
      </c>
      <c r="B90" s="333">
        <v>46176070</v>
      </c>
      <c r="C90" s="302"/>
    </row>
    <row r="91" spans="1:3" ht="12.75">
      <c r="A91" s="342" t="s">
        <v>201</v>
      </c>
      <c r="B91" s="343">
        <v>24625730</v>
      </c>
      <c r="C91" s="302"/>
    </row>
    <row r="92" spans="1:3" ht="12.75">
      <c r="A92" s="330" t="s">
        <v>202</v>
      </c>
      <c r="B92" s="333">
        <v>24625730</v>
      </c>
      <c r="C92" s="302"/>
    </row>
    <row r="93" spans="1:3" ht="12.75">
      <c r="A93" s="342" t="s">
        <v>203</v>
      </c>
      <c r="B93" s="343">
        <v>17092679</v>
      </c>
      <c r="C93" s="302"/>
    </row>
    <row r="94" spans="1:3" ht="12.75">
      <c r="A94" s="330" t="s">
        <v>204</v>
      </c>
      <c r="B94" s="333">
        <v>14691412</v>
      </c>
      <c r="C94" s="302"/>
    </row>
    <row r="95" spans="1:3" ht="12.75">
      <c r="A95" s="330" t="s">
        <v>206</v>
      </c>
      <c r="B95" s="333">
        <v>2401267</v>
      </c>
      <c r="C95" s="302"/>
    </row>
    <row r="96" spans="1:3" ht="12.75">
      <c r="A96" s="339" t="s">
        <v>1992</v>
      </c>
      <c r="B96" s="340" t="s">
        <v>1986</v>
      </c>
      <c r="C96" s="302"/>
    </row>
    <row r="97" spans="1:3" ht="12.75">
      <c r="A97" s="342" t="s">
        <v>1351</v>
      </c>
      <c r="B97" s="343">
        <v>211746024</v>
      </c>
      <c r="C97" s="302"/>
    </row>
    <row r="98" spans="1:3" ht="12.75">
      <c r="A98" s="330" t="s">
        <v>207</v>
      </c>
      <c r="B98" s="333">
        <v>4646000</v>
      </c>
      <c r="C98" s="302"/>
    </row>
    <row r="99" spans="1:3" ht="12.75">
      <c r="A99" s="330" t="s">
        <v>69</v>
      </c>
      <c r="B99" s="333">
        <v>207100024</v>
      </c>
      <c r="C99" s="302"/>
    </row>
    <row r="100" spans="1:3" ht="12.75">
      <c r="A100" s="342" t="s">
        <v>70</v>
      </c>
      <c r="B100" s="343">
        <v>510120399</v>
      </c>
      <c r="C100" s="302"/>
    </row>
    <row r="101" spans="1:3" ht="12.75">
      <c r="A101" s="330" t="s">
        <v>84</v>
      </c>
      <c r="B101" s="333">
        <v>343884437</v>
      </c>
      <c r="C101" s="302"/>
    </row>
    <row r="102" spans="1:3" ht="12.75">
      <c r="A102" s="330" t="s">
        <v>86</v>
      </c>
      <c r="B102" s="333">
        <v>96000000</v>
      </c>
      <c r="C102" s="302"/>
    </row>
    <row r="103" spans="1:3" ht="12.75">
      <c r="A103" s="330" t="s">
        <v>87</v>
      </c>
      <c r="B103" s="333">
        <v>909030</v>
      </c>
      <c r="C103" s="302"/>
    </row>
    <row r="104" spans="1:3" ht="12.75">
      <c r="A104" s="330" t="s">
        <v>80</v>
      </c>
      <c r="B104" s="333">
        <v>19108000</v>
      </c>
      <c r="C104" s="302"/>
    </row>
    <row r="105" spans="1:3" ht="12.75">
      <c r="A105" s="330" t="s">
        <v>81</v>
      </c>
      <c r="B105" s="333">
        <v>50218932</v>
      </c>
      <c r="C105" s="302"/>
    </row>
    <row r="106" spans="1:3" ht="12.75">
      <c r="A106" s="342" t="s">
        <v>82</v>
      </c>
      <c r="B106" s="343">
        <v>26969692</v>
      </c>
      <c r="C106" s="302"/>
    </row>
    <row r="107" spans="1:3" ht="12.75">
      <c r="A107" s="330" t="s">
        <v>0</v>
      </c>
      <c r="B107" s="333">
        <v>6478600</v>
      </c>
      <c r="C107" s="302"/>
    </row>
    <row r="108" spans="1:3" ht="12.75">
      <c r="A108" s="330" t="s">
        <v>89</v>
      </c>
      <c r="B108" s="333">
        <v>18144976</v>
      </c>
      <c r="C108" s="302"/>
    </row>
    <row r="109" spans="1:3" ht="12.75">
      <c r="A109" s="330" t="s">
        <v>90</v>
      </c>
      <c r="B109" s="333">
        <v>1734316</v>
      </c>
      <c r="C109" s="302"/>
    </row>
    <row r="110" spans="1:3" ht="12.75">
      <c r="A110" s="330" t="s">
        <v>91</v>
      </c>
      <c r="B110" s="333">
        <v>153000</v>
      </c>
      <c r="C110" s="302"/>
    </row>
    <row r="111" spans="1:3" ht="12.75">
      <c r="A111" s="330" t="s">
        <v>92</v>
      </c>
      <c r="B111" s="333">
        <v>156800</v>
      </c>
      <c r="C111" s="302"/>
    </row>
    <row r="112" spans="1:3" ht="12.75">
      <c r="A112" s="330" t="s">
        <v>93</v>
      </c>
      <c r="B112" s="333">
        <v>302000</v>
      </c>
      <c r="C112" s="302"/>
    </row>
    <row r="113" spans="1:3" ht="12.75">
      <c r="A113" s="342" t="s">
        <v>94</v>
      </c>
      <c r="B113" s="343">
        <v>4475600</v>
      </c>
      <c r="C113" s="302"/>
    </row>
    <row r="114" spans="1:3" ht="12.75">
      <c r="A114" s="330" t="s">
        <v>95</v>
      </c>
      <c r="B114" s="333">
        <v>1655800</v>
      </c>
      <c r="C114" s="302"/>
    </row>
    <row r="115" spans="1:3" ht="12.75">
      <c r="A115" s="330" t="s">
        <v>97</v>
      </c>
      <c r="B115" s="333">
        <v>2819800</v>
      </c>
      <c r="C115" s="302"/>
    </row>
    <row r="116" spans="1:3" ht="12.75">
      <c r="A116" s="342" t="s">
        <v>1410</v>
      </c>
      <c r="B116" s="343">
        <v>17144320</v>
      </c>
      <c r="C116" s="302"/>
    </row>
    <row r="117" spans="1:3" ht="12.75">
      <c r="A117" s="330" t="s">
        <v>1411</v>
      </c>
      <c r="B117" s="333">
        <v>3182260</v>
      </c>
      <c r="C117" s="302"/>
    </row>
    <row r="118" spans="1:3" ht="12.75">
      <c r="A118" s="330" t="s">
        <v>719</v>
      </c>
      <c r="B118" s="333">
        <v>1970880</v>
      </c>
      <c r="C118" s="302"/>
    </row>
    <row r="119" spans="1:3" ht="12.75">
      <c r="A119" s="330" t="s">
        <v>454</v>
      </c>
      <c r="B119" s="333">
        <v>11991180</v>
      </c>
      <c r="C119" s="302"/>
    </row>
    <row r="120" spans="1:3" ht="12.75">
      <c r="A120" s="342" t="s">
        <v>455</v>
      </c>
      <c r="B120" s="343">
        <v>29016639</v>
      </c>
      <c r="C120" s="302"/>
    </row>
    <row r="121" spans="1:3" ht="12.75">
      <c r="A121" s="330" t="s">
        <v>456</v>
      </c>
      <c r="B121" s="333">
        <v>16240450</v>
      </c>
      <c r="C121" s="302"/>
    </row>
    <row r="122" spans="1:3" ht="12.75">
      <c r="A122" s="330" t="s">
        <v>1993</v>
      </c>
      <c r="B122" s="333">
        <v>12776189</v>
      </c>
      <c r="C122" s="302"/>
    </row>
    <row r="123" spans="1:3" ht="12.75">
      <c r="A123" s="342" t="s">
        <v>459</v>
      </c>
      <c r="B123" s="343">
        <v>306766050</v>
      </c>
      <c r="C123" s="302"/>
    </row>
    <row r="124" spans="1:3" ht="12.75">
      <c r="A124" s="330" t="s">
        <v>460</v>
      </c>
      <c r="B124" s="333">
        <v>306766050</v>
      </c>
      <c r="C124" s="302"/>
    </row>
    <row r="125" spans="1:3" ht="12.75">
      <c r="A125" s="342" t="s">
        <v>475</v>
      </c>
      <c r="B125" s="343">
        <v>6809900</v>
      </c>
      <c r="C125" s="302"/>
    </row>
    <row r="126" spans="1:3" ht="12.75">
      <c r="A126" s="330" t="s">
        <v>476</v>
      </c>
      <c r="B126" s="333">
        <v>6809900</v>
      </c>
      <c r="C126" s="302"/>
    </row>
    <row r="127" spans="1:3" ht="12.75">
      <c r="A127" s="342" t="s">
        <v>478</v>
      </c>
      <c r="B127" s="343">
        <v>464800</v>
      </c>
      <c r="C127" s="302"/>
    </row>
    <row r="128" spans="1:3" ht="12.75">
      <c r="A128" s="330" t="s">
        <v>479</v>
      </c>
      <c r="B128" s="333">
        <v>464800</v>
      </c>
      <c r="C128" s="302"/>
    </row>
    <row r="129" spans="1:3" ht="12.75">
      <c r="A129" s="342" t="s">
        <v>481</v>
      </c>
      <c r="B129" s="343">
        <v>11020626</v>
      </c>
      <c r="C129" s="302"/>
    </row>
    <row r="130" spans="1:3" ht="12.75">
      <c r="A130" s="330" t="s">
        <v>482</v>
      </c>
      <c r="B130" s="333">
        <v>9852626</v>
      </c>
      <c r="C130" s="302"/>
    </row>
    <row r="131" spans="1:3" ht="12.75">
      <c r="A131" s="330" t="s">
        <v>1412</v>
      </c>
      <c r="B131" s="333">
        <v>436000</v>
      </c>
      <c r="C131" s="302"/>
    </row>
    <row r="132" spans="1:3" ht="12.75">
      <c r="A132" s="330" t="s">
        <v>503</v>
      </c>
      <c r="B132" s="333">
        <v>732000</v>
      </c>
      <c r="C132" s="302"/>
    </row>
    <row r="133" spans="1:3" ht="12.75">
      <c r="A133" s="339" t="s">
        <v>1992</v>
      </c>
      <c r="B133" s="340" t="s">
        <v>1986</v>
      </c>
      <c r="C133" s="302"/>
    </row>
    <row r="134" spans="1:3" ht="12.75">
      <c r="A134" s="342" t="s">
        <v>504</v>
      </c>
      <c r="B134" s="343">
        <v>74106480</v>
      </c>
      <c r="C134" s="302"/>
    </row>
    <row r="135" spans="1:3" ht="12.75">
      <c r="A135" s="330" t="s">
        <v>505</v>
      </c>
      <c r="B135" s="333">
        <v>10242220</v>
      </c>
      <c r="C135" s="302"/>
    </row>
    <row r="136" spans="1:3" ht="12.75">
      <c r="A136" s="330" t="s">
        <v>83</v>
      </c>
      <c r="B136" s="333">
        <v>63864260</v>
      </c>
      <c r="C136" s="302"/>
    </row>
    <row r="137" spans="1:3" ht="12.75">
      <c r="A137" s="342" t="s">
        <v>518</v>
      </c>
      <c r="B137" s="343">
        <v>1980000</v>
      </c>
      <c r="C137" s="302"/>
    </row>
    <row r="138" spans="1:3" ht="12.75">
      <c r="A138" s="330" t="s">
        <v>519</v>
      </c>
      <c r="B138" s="333">
        <v>1980000</v>
      </c>
      <c r="C138" s="302"/>
    </row>
    <row r="139" spans="1:3" ht="12.75">
      <c r="A139" s="328" t="s">
        <v>800</v>
      </c>
      <c r="B139" s="332">
        <v>1348678755</v>
      </c>
      <c r="C139" s="302"/>
    </row>
    <row r="140" spans="1:3" ht="12.75">
      <c r="A140" s="325"/>
      <c r="B140" s="302"/>
      <c r="C140" s="302"/>
    </row>
    <row r="141" spans="1:2" ht="25.5">
      <c r="A141" s="324" t="s">
        <v>2004</v>
      </c>
      <c r="B141" s="302"/>
    </row>
    <row r="142" spans="1:2" ht="25.5">
      <c r="A142" s="325" t="s">
        <v>1994</v>
      </c>
      <c r="B142" s="302"/>
    </row>
    <row r="143" spans="1:3" ht="25.5">
      <c r="A143" s="325" t="s">
        <v>2005</v>
      </c>
      <c r="B143" s="302"/>
      <c r="C143" s="302"/>
    </row>
    <row r="144" spans="1:3" ht="12.75">
      <c r="A144" s="325" t="s">
        <v>2006</v>
      </c>
      <c r="B144" s="302"/>
      <c r="C144" s="302"/>
    </row>
    <row r="145" spans="1:3" ht="12.75">
      <c r="A145" s="325" t="s">
        <v>2007</v>
      </c>
      <c r="B145" s="302"/>
      <c r="C145" s="302"/>
    </row>
    <row r="146" spans="1:3" ht="12.75">
      <c r="A146" s="293"/>
      <c r="B146" s="302"/>
      <c r="C146" s="302"/>
    </row>
    <row r="147" spans="1:3" ht="12.75">
      <c r="A147" s="293" t="s">
        <v>1995</v>
      </c>
      <c r="B147" s="302"/>
      <c r="C147" s="302"/>
    </row>
    <row r="148" spans="1:3" ht="12.75">
      <c r="A148" s="293"/>
      <c r="B148" s="302"/>
      <c r="C148" s="302"/>
    </row>
    <row r="149" spans="1:2" ht="28.5" customHeight="1">
      <c r="A149" s="324" t="s">
        <v>2008</v>
      </c>
      <c r="B149" s="302"/>
    </row>
    <row r="150" spans="1:2" ht="38.25">
      <c r="A150" s="324" t="s">
        <v>2009</v>
      </c>
      <c r="B150" s="302"/>
    </row>
    <row r="151" spans="1:3" ht="12.75">
      <c r="A151" s="325"/>
      <c r="B151" s="302"/>
      <c r="C151" s="302"/>
    </row>
    <row r="152" spans="1:2" ht="38.25">
      <c r="A152" s="324" t="s">
        <v>2010</v>
      </c>
      <c r="B152" s="302"/>
    </row>
    <row r="153" spans="1:2" ht="12.75">
      <c r="A153" s="324" t="s">
        <v>2011</v>
      </c>
      <c r="B153" s="302"/>
    </row>
    <row r="154" spans="1:2" ht="12.75">
      <c r="A154" s="99" t="s">
        <v>2012</v>
      </c>
      <c r="B154" s="302"/>
    </row>
    <row r="155" spans="1:3" ht="12.75">
      <c r="A155" s="325"/>
      <c r="B155" s="302"/>
      <c r="C155" s="302"/>
    </row>
    <row r="156" spans="1:3" ht="12.75">
      <c r="A156" s="325" t="s">
        <v>2204</v>
      </c>
      <c r="B156" s="302"/>
      <c r="C156" s="302"/>
    </row>
    <row r="157" spans="1:3" ht="12.75">
      <c r="A157" s="325"/>
      <c r="B157" s="302"/>
      <c r="C157" s="302"/>
    </row>
    <row r="158" spans="1:3" ht="12.75">
      <c r="A158" s="325"/>
      <c r="B158" s="302"/>
      <c r="C158" s="302"/>
    </row>
    <row r="159" spans="1:3" ht="12.75">
      <c r="A159" s="325"/>
      <c r="B159" s="302"/>
      <c r="C159" s="302"/>
    </row>
    <row r="160" spans="1:3" ht="12.75">
      <c r="A160" s="325"/>
      <c r="B160" s="302"/>
      <c r="C160" s="302"/>
    </row>
    <row r="161" spans="1:3" ht="12.75">
      <c r="A161" s="293" t="s">
        <v>1071</v>
      </c>
      <c r="B161" s="302"/>
      <c r="C161" s="302"/>
    </row>
    <row r="162" spans="1:3" ht="12.75">
      <c r="A162" s="293" t="s">
        <v>75</v>
      </c>
      <c r="B162" s="302"/>
      <c r="C162" s="302"/>
    </row>
    <row r="163" spans="1:3" ht="12.75">
      <c r="A163" s="326"/>
      <c r="B163" s="302"/>
      <c r="C163" s="302"/>
    </row>
    <row r="164" spans="1:3" ht="12.75">
      <c r="A164" s="326"/>
      <c r="B164" s="302"/>
      <c r="C164" s="302"/>
    </row>
  </sheetData>
  <sheetProtection/>
  <printOptions/>
  <pageMargins left="0.91" right="0.3937007874015748" top="0.3937007874015748" bottom="0.5905511811023623" header="0.1968503937007874" footer="0.3937007874015748"/>
  <pageSetup horizontalDpi="600" verticalDpi="600" orientation="landscape" r:id="rId2"/>
  <headerFooter>
    <oddFooter>&amp;R&amp;P</oddFooter>
  </headerFooter>
  <rowBreaks count="4" manualBreakCount="4">
    <brk id="30" max="255" man="1"/>
    <brk id="57" max="255" man="1"/>
    <brk id="95" max="255" man="1"/>
    <brk id="132" max="255" man="1"/>
  </rowBreaks>
  <drawing r:id="rId1"/>
</worksheet>
</file>

<file path=xl/worksheets/sheet7.xml><?xml version="1.0" encoding="utf-8"?>
<worksheet xmlns="http://schemas.openxmlformats.org/spreadsheetml/2006/main" xmlns:r="http://schemas.openxmlformats.org/officeDocument/2006/relationships">
  <dimension ref="A1:E30"/>
  <sheetViews>
    <sheetView zoomScalePageLayoutView="0" workbookViewId="0" topLeftCell="A1">
      <selection activeCell="A13" sqref="A13"/>
    </sheetView>
  </sheetViews>
  <sheetFormatPr defaultColWidth="9.140625" defaultRowHeight="12" customHeight="1"/>
  <cols>
    <col min="1" max="1" width="48.7109375" style="302" customWidth="1"/>
    <col min="2" max="2" width="15.7109375" style="309" customWidth="1"/>
    <col min="3" max="3" width="3.8515625" style="302" customWidth="1"/>
    <col min="4" max="4" width="48.7109375" style="302" customWidth="1"/>
    <col min="5" max="5" width="15.7109375" style="306" customWidth="1"/>
    <col min="6" max="16384" width="9.140625" style="302" customWidth="1"/>
  </cols>
  <sheetData>
    <row r="1" spans="1:5" ht="12" customHeight="1">
      <c r="A1" s="6" t="s">
        <v>986</v>
      </c>
      <c r="B1" s="214"/>
      <c r="C1" s="215"/>
      <c r="D1" s="215"/>
      <c r="E1" s="216"/>
    </row>
    <row r="2" spans="1:5" ht="12" customHeight="1">
      <c r="A2" s="4" t="s">
        <v>987</v>
      </c>
      <c r="B2" s="217"/>
      <c r="C2" s="218"/>
      <c r="D2" s="218"/>
      <c r="E2" s="219"/>
    </row>
    <row r="3" spans="1:5" ht="12" customHeight="1">
      <c r="A3" s="11" t="s">
        <v>1110</v>
      </c>
      <c r="B3" s="220"/>
      <c r="C3" s="221"/>
      <c r="D3" s="221"/>
      <c r="E3" s="222"/>
    </row>
    <row r="4" spans="1:5" ht="12" customHeight="1">
      <c r="A4" s="223"/>
      <c r="B4" s="224"/>
      <c r="C4" s="223"/>
      <c r="D4" s="223"/>
      <c r="E4" s="225"/>
    </row>
    <row r="5" spans="1:5" ht="12" customHeight="1">
      <c r="A5" s="417" t="s">
        <v>989</v>
      </c>
      <c r="B5" s="419"/>
      <c r="C5" s="419"/>
      <c r="D5" s="419"/>
      <c r="E5" s="420"/>
    </row>
    <row r="6" spans="1:5" ht="12" customHeight="1">
      <c r="A6" s="223"/>
      <c r="B6" s="224"/>
      <c r="C6" s="223"/>
      <c r="D6" s="223"/>
      <c r="E6" s="226" t="s">
        <v>808</v>
      </c>
    </row>
    <row r="7" spans="1:5" ht="12" customHeight="1">
      <c r="A7" s="227" t="s">
        <v>993</v>
      </c>
      <c r="B7" s="307">
        <v>1086065236</v>
      </c>
      <c r="C7" s="18"/>
      <c r="D7" s="19" t="s">
        <v>992</v>
      </c>
      <c r="E7" s="20" t="s">
        <v>991</v>
      </c>
    </row>
    <row r="8" spans="1:5" ht="12" customHeight="1">
      <c r="A8" s="228" t="s">
        <v>995</v>
      </c>
      <c r="B8" s="308">
        <v>236761750</v>
      </c>
      <c r="C8" s="223"/>
      <c r="D8" s="228" t="s">
        <v>994</v>
      </c>
      <c r="E8" s="308">
        <v>22500000</v>
      </c>
    </row>
    <row r="9" spans="1:5" ht="12" customHeight="1">
      <c r="A9" s="228" t="s">
        <v>997</v>
      </c>
      <c r="B9" s="308">
        <v>38609000</v>
      </c>
      <c r="C9" s="223"/>
      <c r="D9" s="228" t="s">
        <v>996</v>
      </c>
      <c r="E9" s="308">
        <v>68219956</v>
      </c>
    </row>
    <row r="10" spans="1:5" ht="12" customHeight="1">
      <c r="A10" s="228" t="s">
        <v>999</v>
      </c>
      <c r="B10" s="308">
        <v>5987114</v>
      </c>
      <c r="C10" s="223"/>
      <c r="D10" s="228" t="s">
        <v>998</v>
      </c>
      <c r="E10" s="308">
        <v>1985600</v>
      </c>
    </row>
    <row r="11" spans="1:5" ht="12" customHeight="1">
      <c r="A11" s="228" t="s">
        <v>1001</v>
      </c>
      <c r="B11" s="308">
        <v>97345651</v>
      </c>
      <c r="C11" s="223"/>
      <c r="D11" s="228" t="s">
        <v>1000</v>
      </c>
      <c r="E11" s="308">
        <v>26969692</v>
      </c>
    </row>
    <row r="12" spans="1:5" ht="12" customHeight="1">
      <c r="A12" s="228" t="s">
        <v>781</v>
      </c>
      <c r="B12" s="308">
        <v>674291228</v>
      </c>
      <c r="C12" s="223"/>
      <c r="D12" s="228" t="s">
        <v>780</v>
      </c>
      <c r="E12" s="308">
        <v>41819510</v>
      </c>
    </row>
    <row r="13" spans="1:5" ht="12" customHeight="1">
      <c r="A13" s="228" t="s">
        <v>783</v>
      </c>
      <c r="B13" s="308">
        <v>33070493</v>
      </c>
      <c r="C13" s="223"/>
      <c r="D13" s="228" t="s">
        <v>782</v>
      </c>
      <c r="E13" s="308">
        <v>306766050</v>
      </c>
    </row>
    <row r="14" spans="1:5" ht="12" customHeight="1">
      <c r="A14" s="227" t="s">
        <v>785</v>
      </c>
      <c r="B14" s="307">
        <v>308155330</v>
      </c>
      <c r="C14" s="223"/>
      <c r="D14" s="228" t="s">
        <v>784</v>
      </c>
      <c r="E14" s="308">
        <v>14931800</v>
      </c>
    </row>
    <row r="15" spans="1:5" ht="12" customHeight="1">
      <c r="A15" s="228" t="s">
        <v>787</v>
      </c>
      <c r="B15" s="308">
        <v>8898200</v>
      </c>
      <c r="C15" s="223"/>
      <c r="D15" s="228" t="s">
        <v>786</v>
      </c>
      <c r="E15" s="308">
        <v>215346024</v>
      </c>
    </row>
    <row r="16" spans="1:5" ht="12" customHeight="1">
      <c r="A16" s="228" t="s">
        <v>789</v>
      </c>
      <c r="B16" s="308">
        <v>299257130</v>
      </c>
      <c r="C16" s="223"/>
      <c r="D16" s="228" t="s">
        <v>788</v>
      </c>
      <c r="E16" s="308">
        <v>4475600</v>
      </c>
    </row>
    <row r="17" spans="1:5" ht="12" customHeight="1">
      <c r="A17" s="227" t="s">
        <v>791</v>
      </c>
      <c r="B17" s="307">
        <v>21312070</v>
      </c>
      <c r="C17" s="223"/>
      <c r="D17" s="228" t="s">
        <v>790</v>
      </c>
      <c r="E17" s="308">
        <v>1231100</v>
      </c>
    </row>
    <row r="18" spans="1:5" ht="12" customHeight="1">
      <c r="A18" s="228" t="s">
        <v>793</v>
      </c>
      <c r="B18" s="308">
        <v>21016070</v>
      </c>
      <c r="C18" s="223"/>
      <c r="D18" s="228" t="s">
        <v>792</v>
      </c>
      <c r="E18" s="308">
        <v>285672187</v>
      </c>
    </row>
    <row r="19" spans="1:5" ht="12" customHeight="1">
      <c r="A19" s="228" t="s">
        <v>1109</v>
      </c>
      <c r="B19" s="308">
        <v>296000</v>
      </c>
      <c r="C19" s="223"/>
      <c r="D19" s="228" t="s">
        <v>794</v>
      </c>
      <c r="E19" s="308">
        <v>36956962</v>
      </c>
    </row>
    <row r="20" spans="1:5" ht="12" customHeight="1">
      <c r="A20" s="227" t="s">
        <v>795</v>
      </c>
      <c r="B20" s="307" t="s">
        <v>1367</v>
      </c>
      <c r="C20" s="223"/>
      <c r="D20" s="228" t="s">
        <v>796</v>
      </c>
      <c r="E20" s="308">
        <v>190329250</v>
      </c>
    </row>
    <row r="21" spans="1:5" ht="12" customHeight="1">
      <c r="A21" s="228" t="s">
        <v>1366</v>
      </c>
      <c r="B21" s="308" t="s">
        <v>1368</v>
      </c>
      <c r="C21" s="223"/>
      <c r="D21" s="228" t="s">
        <v>797</v>
      </c>
      <c r="E21" s="308">
        <v>16917679</v>
      </c>
    </row>
    <row r="22" spans="1:5" ht="12" customHeight="1">
      <c r="A22" s="228" t="s">
        <v>798</v>
      </c>
      <c r="B22" s="308" t="s">
        <v>1352</v>
      </c>
      <c r="C22" s="223"/>
      <c r="D22" s="228" t="s">
        <v>799</v>
      </c>
      <c r="E22" s="308">
        <v>1970880</v>
      </c>
    </row>
    <row r="23" spans="1:5" ht="12" customHeight="1">
      <c r="A23" s="227" t="s">
        <v>800</v>
      </c>
      <c r="B23" s="307">
        <v>1348678755</v>
      </c>
      <c r="C23" s="223"/>
      <c r="D23" s="228" t="s">
        <v>801</v>
      </c>
      <c r="E23" s="308">
        <v>149400</v>
      </c>
    </row>
    <row r="24" spans="4:5" ht="12" customHeight="1">
      <c r="D24" s="228" t="s">
        <v>802</v>
      </c>
      <c r="E24" s="308">
        <v>3903140</v>
      </c>
    </row>
    <row r="25" spans="1:5" ht="12" customHeight="1">
      <c r="A25" s="223"/>
      <c r="B25" s="224"/>
      <c r="C25" s="223"/>
      <c r="D25" s="228" t="s">
        <v>803</v>
      </c>
      <c r="E25" s="308">
        <v>6069000</v>
      </c>
    </row>
    <row r="26" spans="1:5" ht="12" customHeight="1">
      <c r="A26" s="223"/>
      <c r="B26" s="224"/>
      <c r="C26" s="223"/>
      <c r="D26" s="228" t="s">
        <v>804</v>
      </c>
      <c r="E26" s="308">
        <v>25416639</v>
      </c>
    </row>
    <row r="27" spans="1:5" ht="12" customHeight="1">
      <c r="A27" s="223"/>
      <c r="B27" s="224"/>
      <c r="C27" s="223"/>
      <c r="D27" s="228" t="s">
        <v>805</v>
      </c>
      <c r="E27" s="308">
        <v>7837926</v>
      </c>
    </row>
    <row r="28" spans="1:5" ht="12" customHeight="1">
      <c r="A28" s="223"/>
      <c r="B28" s="224"/>
      <c r="C28" s="223"/>
      <c r="D28" s="228" t="s">
        <v>806</v>
      </c>
      <c r="E28" s="308">
        <v>67230360</v>
      </c>
    </row>
    <row r="29" spans="1:5" ht="12" customHeight="1">
      <c r="A29" s="223"/>
      <c r="B29" s="224"/>
      <c r="C29" s="223"/>
      <c r="D29" s="228" t="s">
        <v>807</v>
      </c>
      <c r="E29" s="308">
        <v>1980000</v>
      </c>
    </row>
    <row r="30" spans="4:5" ht="12" customHeight="1">
      <c r="D30" s="227" t="s">
        <v>800</v>
      </c>
      <c r="E30" s="307">
        <v>1348678755</v>
      </c>
    </row>
  </sheetData>
  <sheetProtection/>
  <mergeCells count="1">
    <mergeCell ref="A5:E5"/>
  </mergeCells>
  <printOptions/>
  <pageMargins left="0.3937007874015748" right="0.3937007874015748" top="0.1968503937007874" bottom="0.5905511811023623" header="0.1968503937007874" footer="0.3937007874015748"/>
  <pageSetup horizontalDpi="600" verticalDpi="600" orientation="landscape" r:id="rId2"/>
  <headerFooter>
    <oddFooter>&amp;R&amp;K01+000&amp;P</oddFooter>
  </headerFooter>
  <drawing r:id="rId1"/>
</worksheet>
</file>

<file path=xl/worksheets/sheet8.xml><?xml version="1.0" encoding="utf-8"?>
<worksheet xmlns="http://schemas.openxmlformats.org/spreadsheetml/2006/main" xmlns:r="http://schemas.openxmlformats.org/officeDocument/2006/relationships">
  <dimension ref="A1:E39"/>
  <sheetViews>
    <sheetView zoomScalePageLayoutView="0" workbookViewId="0" topLeftCell="A1">
      <selection activeCell="A25" sqref="A25:C25"/>
    </sheetView>
  </sheetViews>
  <sheetFormatPr defaultColWidth="9.140625" defaultRowHeight="12" customHeight="1"/>
  <cols>
    <col min="1" max="1" width="48.7109375" style="231" customWidth="1"/>
    <col min="2" max="2" width="15.7109375" style="231" customWidth="1"/>
    <col min="3" max="3" width="3.421875" style="231" customWidth="1"/>
    <col min="4" max="4" width="48.7109375" style="231" customWidth="1"/>
    <col min="5" max="5" width="15.7109375" style="283" customWidth="1"/>
    <col min="6" max="16384" width="9.140625" style="231" customWidth="1"/>
  </cols>
  <sheetData>
    <row r="1" spans="1:5" ht="12" customHeight="1">
      <c r="A1" s="6" t="s">
        <v>986</v>
      </c>
      <c r="B1" s="230"/>
      <c r="C1" s="215"/>
      <c r="D1" s="215"/>
      <c r="E1" s="248"/>
    </row>
    <row r="2" spans="1:5" ht="12" customHeight="1">
      <c r="A2" s="4" t="s">
        <v>987</v>
      </c>
      <c r="B2" s="232"/>
      <c r="C2" s="218"/>
      <c r="D2" s="218"/>
      <c r="E2" s="250"/>
    </row>
    <row r="3" spans="1:5" ht="12" customHeight="1">
      <c r="A3" s="11" t="s">
        <v>1110</v>
      </c>
      <c r="B3" s="233"/>
      <c r="C3" s="221"/>
      <c r="D3" s="221"/>
      <c r="E3" s="252"/>
    </row>
    <row r="5" spans="1:5" ht="21.75" customHeight="1">
      <c r="A5" s="417" t="s">
        <v>423</v>
      </c>
      <c r="B5" s="421"/>
      <c r="C5" s="421"/>
      <c r="D5" s="421"/>
      <c r="E5" s="422"/>
    </row>
    <row r="6" spans="1:5" ht="12" customHeight="1">
      <c r="A6" s="223"/>
      <c r="B6" s="234"/>
      <c r="C6" s="223"/>
      <c r="D6" s="223"/>
      <c r="E6" s="275" t="s">
        <v>808</v>
      </c>
    </row>
    <row r="7" spans="1:5" ht="12" customHeight="1">
      <c r="A7" s="17" t="s">
        <v>990</v>
      </c>
      <c r="B7" s="26" t="s">
        <v>991</v>
      </c>
      <c r="C7" s="18"/>
      <c r="D7" s="17" t="s">
        <v>809</v>
      </c>
      <c r="E7" s="276" t="s">
        <v>991</v>
      </c>
    </row>
    <row r="8" spans="1:5" ht="12" customHeight="1">
      <c r="A8" s="27" t="s">
        <v>993</v>
      </c>
      <c r="B8" s="28">
        <f>SUM(B9:B14)</f>
        <v>1086065236</v>
      </c>
      <c r="C8" s="223"/>
      <c r="D8" s="27" t="s">
        <v>810</v>
      </c>
      <c r="E8" s="284">
        <f>SUM(E9:E11)</f>
        <v>927580393</v>
      </c>
    </row>
    <row r="9" spans="1:5" ht="12" customHeight="1">
      <c r="A9" s="235" t="s">
        <v>995</v>
      </c>
      <c r="B9" s="236">
        <f>'Quadro 01'!B8</f>
        <v>236761750</v>
      </c>
      <c r="C9" s="223"/>
      <c r="D9" s="212" t="s">
        <v>811</v>
      </c>
      <c r="E9" s="318">
        <v>465076872</v>
      </c>
    </row>
    <row r="10" spans="1:5" ht="12" customHeight="1">
      <c r="A10" s="235" t="s">
        <v>997</v>
      </c>
      <c r="B10" s="236">
        <f>'Quadro 01'!B9</f>
        <v>38609000</v>
      </c>
      <c r="C10" s="223"/>
      <c r="D10" s="212" t="s">
        <v>812</v>
      </c>
      <c r="E10" s="318">
        <v>22612340</v>
      </c>
    </row>
    <row r="11" spans="1:5" ht="12" customHeight="1">
      <c r="A11" s="235" t="s">
        <v>999</v>
      </c>
      <c r="B11" s="236">
        <f>'Quadro 01'!B10</f>
        <v>5987114</v>
      </c>
      <c r="C11" s="223"/>
      <c r="D11" s="212" t="s">
        <v>813</v>
      </c>
      <c r="E11" s="318">
        <v>439891181</v>
      </c>
    </row>
    <row r="12" spans="1:5" ht="12" customHeight="1">
      <c r="A12" s="235" t="s">
        <v>1001</v>
      </c>
      <c r="B12" s="236">
        <f>'Quadro 01'!B11</f>
        <v>97345651</v>
      </c>
      <c r="C12" s="223"/>
      <c r="D12" s="237"/>
      <c r="E12" s="277"/>
    </row>
    <row r="13" spans="1:5" ht="12" customHeight="1">
      <c r="A13" s="235" t="s">
        <v>781</v>
      </c>
      <c r="B13" s="236">
        <f>'Quadro 01'!B12</f>
        <v>674291228</v>
      </c>
      <c r="C13" s="223"/>
      <c r="D13" s="235" t="s">
        <v>668</v>
      </c>
      <c r="E13" s="277">
        <f>B22</f>
        <v>112943032</v>
      </c>
    </row>
    <row r="14" spans="1:5" ht="12" customHeight="1">
      <c r="A14" s="235" t="s">
        <v>783</v>
      </c>
      <c r="B14" s="236">
        <f>'Quadro 01'!B13</f>
        <v>33070493</v>
      </c>
      <c r="C14" s="223"/>
      <c r="D14" s="237" t="s">
        <v>822</v>
      </c>
      <c r="E14" s="277">
        <f>E8+E13</f>
        <v>1040523425</v>
      </c>
    </row>
    <row r="15" spans="1:5" ht="12" customHeight="1">
      <c r="A15" s="27" t="s">
        <v>791</v>
      </c>
      <c r="B15" s="28">
        <f>SUM(B16:B17)</f>
        <v>21312070</v>
      </c>
      <c r="C15" s="223"/>
      <c r="D15" s="237"/>
      <c r="E15" s="277"/>
    </row>
    <row r="16" spans="1:5" ht="12" customHeight="1">
      <c r="A16" s="235" t="s">
        <v>793</v>
      </c>
      <c r="B16" s="236">
        <f>'Quadro 01'!B18</f>
        <v>21016070</v>
      </c>
      <c r="C16" s="223"/>
      <c r="D16" s="27" t="s">
        <v>814</v>
      </c>
      <c r="E16" s="284">
        <f>SUM(E17:E19)</f>
        <v>419118362</v>
      </c>
    </row>
    <row r="17" spans="1:5" ht="12" customHeight="1">
      <c r="A17" s="228" t="s">
        <v>1109</v>
      </c>
      <c r="B17" s="236">
        <f>'Quadro 01'!B19</f>
        <v>296000</v>
      </c>
      <c r="C17" s="223"/>
      <c r="D17" s="212" t="s">
        <v>815</v>
      </c>
      <c r="E17" s="319">
        <v>383954542</v>
      </c>
    </row>
    <row r="18" spans="1:5" ht="12" customHeight="1">
      <c r="A18" s="27" t="s">
        <v>795</v>
      </c>
      <c r="B18" s="28">
        <f>B19+B20</f>
        <v>-66853881</v>
      </c>
      <c r="C18" s="223"/>
      <c r="D18" s="212" t="s">
        <v>816</v>
      </c>
      <c r="E18" s="319">
        <v>25800</v>
      </c>
    </row>
    <row r="19" spans="1:5" ht="12" customHeight="1">
      <c r="A19" s="228" t="s">
        <v>1366</v>
      </c>
      <c r="B19" s="308" t="str">
        <f>'Quadro 01'!B21</f>
        <v>-3.600.000</v>
      </c>
      <c r="C19" s="223"/>
      <c r="D19" s="212" t="s">
        <v>817</v>
      </c>
      <c r="E19" s="319">
        <v>35138020</v>
      </c>
    </row>
    <row r="20" spans="1:5" ht="12.75" customHeight="1">
      <c r="A20" s="228" t="s">
        <v>798</v>
      </c>
      <c r="B20" s="308" t="str">
        <f>'Quadro 01'!B22</f>
        <v>-63.253.881</v>
      </c>
      <c r="C20" s="223"/>
      <c r="D20" s="27" t="s">
        <v>818</v>
      </c>
      <c r="E20" s="278">
        <v>2000000</v>
      </c>
    </row>
    <row r="21" spans="1:5" ht="12" customHeight="1">
      <c r="A21" s="27" t="s">
        <v>670</v>
      </c>
      <c r="B21" s="28">
        <f>B8+B15+B18</f>
        <v>1040523425</v>
      </c>
      <c r="C21" s="223"/>
      <c r="D21" s="235" t="s">
        <v>819</v>
      </c>
      <c r="E21" s="320">
        <v>1980000</v>
      </c>
    </row>
    <row r="22" spans="1:5" ht="12" customHeight="1">
      <c r="A22" s="235" t="s">
        <v>669</v>
      </c>
      <c r="B22" s="236">
        <f>B21-E8</f>
        <v>112943032</v>
      </c>
      <c r="C22" s="223"/>
      <c r="D22" s="237"/>
      <c r="E22" s="277"/>
    </row>
    <row r="23" spans="1:5" ht="12" customHeight="1">
      <c r="A23" s="235"/>
      <c r="B23" s="236"/>
      <c r="C23" s="223"/>
      <c r="D23" s="237" t="s">
        <v>800</v>
      </c>
      <c r="E23" s="277">
        <f>E16+E20</f>
        <v>421118362</v>
      </c>
    </row>
    <row r="24" spans="1:5" ht="12" customHeight="1">
      <c r="A24" s="27" t="s">
        <v>785</v>
      </c>
      <c r="B24" s="28">
        <f>SUM(B25:B26)</f>
        <v>308155330</v>
      </c>
      <c r="C24" s="223"/>
      <c r="D24" s="237"/>
      <c r="E24" s="277"/>
    </row>
    <row r="25" spans="1:5" ht="12" customHeight="1">
      <c r="A25" s="235" t="s">
        <v>787</v>
      </c>
      <c r="B25" s="236">
        <f>'Quadro 01'!B15</f>
        <v>8898200</v>
      </c>
      <c r="C25" s="223"/>
      <c r="D25" s="237"/>
      <c r="E25" s="277"/>
    </row>
    <row r="26" spans="1:5" ht="12" customHeight="1">
      <c r="A26" s="235" t="s">
        <v>789</v>
      </c>
      <c r="B26" s="236">
        <f>'Quadro 01'!B16</f>
        <v>299257130</v>
      </c>
      <c r="C26" s="223"/>
      <c r="D26" s="237"/>
      <c r="E26" s="277"/>
    </row>
    <row r="27" spans="1:5" ht="12" customHeight="1">
      <c r="A27" s="237"/>
      <c r="B27" s="237"/>
      <c r="C27" s="223"/>
      <c r="D27" s="237"/>
      <c r="E27" s="277"/>
    </row>
    <row r="28" spans="1:5" ht="12" customHeight="1">
      <c r="A28" s="237" t="s">
        <v>800</v>
      </c>
      <c r="B28" s="238">
        <f>B22+B24</f>
        <v>421098362</v>
      </c>
      <c r="C28" s="223"/>
      <c r="D28" s="237"/>
      <c r="E28" s="277"/>
    </row>
    <row r="29" spans="1:5" ht="12" customHeight="1">
      <c r="A29" s="237"/>
      <c r="B29" s="238"/>
      <c r="C29" s="223"/>
      <c r="D29" s="237"/>
      <c r="E29" s="277"/>
    </row>
    <row r="30" spans="1:5" ht="12" customHeight="1">
      <c r="A30" s="21" t="s">
        <v>800</v>
      </c>
      <c r="B30" s="30">
        <f>B21+B24</f>
        <v>1348678755</v>
      </c>
      <c r="C30" s="223"/>
      <c r="D30" s="21" t="s">
        <v>800</v>
      </c>
      <c r="E30" s="279">
        <f>E8+E16+E20</f>
        <v>1348698755</v>
      </c>
    </row>
    <row r="32" spans="1:5" ht="12" customHeight="1">
      <c r="A32" s="417" t="s">
        <v>820</v>
      </c>
      <c r="B32" s="419"/>
      <c r="C32" s="419"/>
      <c r="D32" s="419"/>
      <c r="E32" s="420"/>
    </row>
    <row r="34" spans="1:5" ht="12" customHeight="1">
      <c r="A34" s="31" t="s">
        <v>823</v>
      </c>
      <c r="B34" s="32" t="s">
        <v>822</v>
      </c>
      <c r="C34" s="223"/>
      <c r="D34" s="31" t="s">
        <v>823</v>
      </c>
      <c r="E34" s="280" t="s">
        <v>822</v>
      </c>
    </row>
    <row r="35" spans="1:5" ht="12" customHeight="1">
      <c r="A35" s="235" t="s">
        <v>993</v>
      </c>
      <c r="B35" s="239">
        <f>B8</f>
        <v>1086065236</v>
      </c>
      <c r="C35" s="223"/>
      <c r="D35" s="235" t="s">
        <v>810</v>
      </c>
      <c r="E35" s="281">
        <f>E8</f>
        <v>927580393</v>
      </c>
    </row>
    <row r="36" spans="1:5" ht="12" customHeight="1">
      <c r="A36" s="235" t="s">
        <v>785</v>
      </c>
      <c r="B36" s="239">
        <f>B24</f>
        <v>308155330</v>
      </c>
      <c r="C36" s="223"/>
      <c r="D36" s="235" t="s">
        <v>814</v>
      </c>
      <c r="E36" s="281">
        <f>E16</f>
        <v>419118362</v>
      </c>
    </row>
    <row r="37" spans="1:5" ht="12" customHeight="1">
      <c r="A37" s="235" t="s">
        <v>791</v>
      </c>
      <c r="B37" s="239">
        <f>B15</f>
        <v>21312070</v>
      </c>
      <c r="C37" s="223"/>
      <c r="D37" s="235" t="s">
        <v>818</v>
      </c>
      <c r="E37" s="281">
        <f>E20</f>
        <v>2000000</v>
      </c>
    </row>
    <row r="38" spans="1:5" ht="12" customHeight="1">
      <c r="A38" s="235" t="s">
        <v>795</v>
      </c>
      <c r="B38" s="239">
        <f>B18</f>
        <v>-66853881</v>
      </c>
      <c r="C38" s="223"/>
      <c r="D38" s="240"/>
      <c r="E38" s="281"/>
    </row>
    <row r="39" spans="1:5" ht="12" customHeight="1">
      <c r="A39" s="33" t="s">
        <v>824</v>
      </c>
      <c r="B39" s="34">
        <f>SUM(B35:B38)</f>
        <v>1348678755</v>
      </c>
      <c r="C39" s="223"/>
      <c r="D39" s="33" t="s">
        <v>825</v>
      </c>
      <c r="E39" s="282">
        <f>SUM(E35:E38)</f>
        <v>1348698755</v>
      </c>
    </row>
  </sheetData>
  <sheetProtection/>
  <mergeCells count="2">
    <mergeCell ref="A5:E5"/>
    <mergeCell ref="A32:E32"/>
  </mergeCells>
  <printOptions/>
  <pageMargins left="0.3937007874015748" right="0.3937007874015748" top="0.1968503937007874" bottom="0.5905511811023623" header="0.1968503937007874" footer="0.3937007874015748"/>
  <pageSetup horizontalDpi="600" verticalDpi="600" orientation="landscape"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dimension ref="A1:B259"/>
  <sheetViews>
    <sheetView tabSelected="1" zoomScalePageLayoutView="0" workbookViewId="0" topLeftCell="A1">
      <selection activeCell="A25" sqref="A25:C25"/>
    </sheetView>
  </sheetViews>
  <sheetFormatPr defaultColWidth="9.140625" defaultRowHeight="12.75"/>
  <cols>
    <col min="1" max="1" width="110.7109375" style="40" customWidth="1"/>
    <col min="2" max="2" width="15.7109375" style="44" customWidth="1"/>
    <col min="3" max="3" width="11.7109375" style="40" bestFit="1" customWidth="1"/>
    <col min="4" max="16384" width="9.140625" style="40" customWidth="1"/>
  </cols>
  <sheetData>
    <row r="1" spans="1:2" s="1" customFormat="1" ht="12.75">
      <c r="A1" s="6" t="s">
        <v>986</v>
      </c>
      <c r="B1" s="241"/>
    </row>
    <row r="2" spans="1:2" s="1" customFormat="1" ht="12.75">
      <c r="A2" s="4" t="s">
        <v>987</v>
      </c>
      <c r="B2" s="242"/>
    </row>
    <row r="3" spans="1:2" s="1" customFormat="1" ht="12.75">
      <c r="A3" s="11" t="s">
        <v>1110</v>
      </c>
      <c r="B3" s="243"/>
    </row>
    <row r="4" s="1" customFormat="1" ht="12.75">
      <c r="B4" s="38"/>
    </row>
    <row r="5" spans="1:2" s="1" customFormat="1" ht="12.75">
      <c r="A5" s="417" t="s">
        <v>507</v>
      </c>
      <c r="B5" s="420"/>
    </row>
    <row r="6" spans="1:2" ht="12.75">
      <c r="A6" s="244" t="s">
        <v>826</v>
      </c>
      <c r="B6" s="234" t="s">
        <v>808</v>
      </c>
    </row>
    <row r="7" spans="1:2" s="43" customFormat="1" ht="12.75">
      <c r="A7" s="41" t="s">
        <v>827</v>
      </c>
      <c r="B7" s="42" t="s">
        <v>991</v>
      </c>
    </row>
    <row r="8" spans="1:2" s="310" customFormat="1" ht="12.75">
      <c r="A8" s="227" t="s">
        <v>993</v>
      </c>
      <c r="B8" s="307">
        <v>1086065236</v>
      </c>
    </row>
    <row r="9" spans="1:2" s="310" customFormat="1" ht="12.75">
      <c r="A9" s="227" t="s">
        <v>995</v>
      </c>
      <c r="B9" s="307">
        <v>236761750</v>
      </c>
    </row>
    <row r="10" spans="1:2" s="310" customFormat="1" ht="12.75">
      <c r="A10" s="245" t="s">
        <v>828</v>
      </c>
      <c r="B10" s="311">
        <v>216961750</v>
      </c>
    </row>
    <row r="11" spans="1:2" s="310" customFormat="1" ht="12.75">
      <c r="A11" s="245" t="s">
        <v>14</v>
      </c>
      <c r="B11" s="311">
        <v>88261750</v>
      </c>
    </row>
    <row r="12" spans="1:2" s="310" customFormat="1" ht="12.75">
      <c r="A12" s="245" t="s">
        <v>15</v>
      </c>
      <c r="B12" s="311">
        <v>49300000</v>
      </c>
    </row>
    <row r="13" spans="1:2" s="310" customFormat="1" ht="12.75">
      <c r="A13" s="228" t="s">
        <v>16</v>
      </c>
      <c r="B13" s="308">
        <v>49300000</v>
      </c>
    </row>
    <row r="14" spans="1:2" s="310" customFormat="1" ht="12.75">
      <c r="A14" s="245" t="s">
        <v>17</v>
      </c>
      <c r="B14" s="311">
        <v>15461750</v>
      </c>
    </row>
    <row r="15" spans="1:2" s="310" customFormat="1" ht="12.75">
      <c r="A15" s="228" t="s">
        <v>18</v>
      </c>
      <c r="B15" s="308">
        <v>15461750</v>
      </c>
    </row>
    <row r="16" spans="1:2" s="310" customFormat="1" ht="12.75">
      <c r="A16" s="245" t="s">
        <v>19</v>
      </c>
      <c r="B16" s="311">
        <v>23500000</v>
      </c>
    </row>
    <row r="17" spans="1:2" s="310" customFormat="1" ht="12.75">
      <c r="A17" s="228" t="s">
        <v>20</v>
      </c>
      <c r="B17" s="308">
        <v>23500000</v>
      </c>
    </row>
    <row r="18" spans="1:2" s="310" customFormat="1" ht="12.75">
      <c r="A18" s="245" t="s">
        <v>21</v>
      </c>
      <c r="B18" s="311">
        <v>128700000</v>
      </c>
    </row>
    <row r="19" spans="1:2" s="310" customFormat="1" ht="12.75">
      <c r="A19" s="245" t="s">
        <v>22</v>
      </c>
      <c r="B19" s="311">
        <v>128700000</v>
      </c>
    </row>
    <row r="20" spans="1:2" s="310" customFormat="1" ht="12.75">
      <c r="A20" s="228" t="s">
        <v>23</v>
      </c>
      <c r="B20" s="308">
        <v>128700000</v>
      </c>
    </row>
    <row r="21" spans="1:2" s="310" customFormat="1" ht="12.75">
      <c r="A21" s="245" t="s">
        <v>24</v>
      </c>
      <c r="B21" s="311">
        <v>19800000</v>
      </c>
    </row>
    <row r="22" spans="1:2" s="310" customFormat="1" ht="12.75">
      <c r="A22" s="245" t="s">
        <v>25</v>
      </c>
      <c r="B22" s="311">
        <v>14827022</v>
      </c>
    </row>
    <row r="23" spans="1:2" s="310" customFormat="1" ht="12.75">
      <c r="A23" s="245" t="s">
        <v>26</v>
      </c>
      <c r="B23" s="311">
        <v>828257</v>
      </c>
    </row>
    <row r="24" spans="1:2" s="310" customFormat="1" ht="12.75">
      <c r="A24" s="228" t="s">
        <v>27</v>
      </c>
      <c r="B24" s="308">
        <v>828257</v>
      </c>
    </row>
    <row r="25" spans="1:2" s="310" customFormat="1" ht="12.75">
      <c r="A25" s="245" t="s">
        <v>28</v>
      </c>
      <c r="B25" s="311">
        <v>101895</v>
      </c>
    </row>
    <row r="26" spans="1:2" s="310" customFormat="1" ht="12.75">
      <c r="A26" s="228" t="s">
        <v>29</v>
      </c>
      <c r="B26" s="308">
        <v>101895</v>
      </c>
    </row>
    <row r="27" spans="1:2" s="310" customFormat="1" ht="12.75">
      <c r="A27" s="245" t="s">
        <v>30</v>
      </c>
      <c r="B27" s="311">
        <v>7842106</v>
      </c>
    </row>
    <row r="28" spans="1:2" s="310" customFormat="1" ht="12.75">
      <c r="A28" s="228" t="s">
        <v>31</v>
      </c>
      <c r="B28" s="308">
        <v>7842106</v>
      </c>
    </row>
    <row r="29" spans="1:2" s="310" customFormat="1" ht="12.75">
      <c r="A29" s="245" t="s">
        <v>32</v>
      </c>
      <c r="B29" s="311">
        <v>169006</v>
      </c>
    </row>
    <row r="30" spans="1:2" s="310" customFormat="1" ht="12.75">
      <c r="A30" s="228" t="s">
        <v>33</v>
      </c>
      <c r="B30" s="308">
        <v>169006</v>
      </c>
    </row>
    <row r="31" spans="1:2" s="310" customFormat="1" ht="12.75">
      <c r="A31" s="245" t="s">
        <v>34</v>
      </c>
      <c r="B31" s="311">
        <v>1473278</v>
      </c>
    </row>
    <row r="32" spans="1:2" s="310" customFormat="1" ht="12.75">
      <c r="A32" s="228" t="s">
        <v>35</v>
      </c>
      <c r="B32" s="308">
        <v>1473278</v>
      </c>
    </row>
    <row r="33" spans="1:2" s="310" customFormat="1" ht="12.75">
      <c r="A33" s="245" t="s">
        <v>36</v>
      </c>
      <c r="B33" s="311">
        <v>80962</v>
      </c>
    </row>
    <row r="34" spans="1:2" s="310" customFormat="1" ht="12.75">
      <c r="A34" s="228" t="s">
        <v>37</v>
      </c>
      <c r="B34" s="308">
        <v>80962</v>
      </c>
    </row>
    <row r="35" spans="1:2" s="310" customFormat="1" ht="12.75">
      <c r="A35" s="245" t="s">
        <v>38</v>
      </c>
      <c r="B35" s="311">
        <v>767993</v>
      </c>
    </row>
    <row r="36" spans="1:2" s="310" customFormat="1" ht="12.75">
      <c r="A36" s="228" t="s">
        <v>39</v>
      </c>
      <c r="B36" s="308">
        <v>767993</v>
      </c>
    </row>
    <row r="37" spans="1:2" s="310" customFormat="1" ht="12.75">
      <c r="A37" s="245" t="s">
        <v>40</v>
      </c>
      <c r="B37" s="311">
        <v>3463561</v>
      </c>
    </row>
    <row r="38" spans="1:2" s="310" customFormat="1" ht="12.75">
      <c r="A38" s="228" t="s">
        <v>41</v>
      </c>
      <c r="B38" s="308">
        <v>3463561</v>
      </c>
    </row>
    <row r="39" spans="1:2" s="310" customFormat="1" ht="12.75">
      <c r="A39" s="245" t="s">
        <v>42</v>
      </c>
      <c r="B39" s="311">
        <v>83345</v>
      </c>
    </row>
    <row r="40" spans="1:2" s="310" customFormat="1" ht="12.75">
      <c r="A40" s="228" t="s">
        <v>43</v>
      </c>
      <c r="B40" s="308">
        <v>83345</v>
      </c>
    </row>
    <row r="41" spans="1:2" s="310" customFormat="1" ht="12.75">
      <c r="A41" s="245" t="s">
        <v>415</v>
      </c>
      <c r="B41" s="311">
        <v>16619</v>
      </c>
    </row>
    <row r="42" spans="1:2" s="310" customFormat="1" ht="12.75">
      <c r="A42" s="228" t="s">
        <v>416</v>
      </c>
      <c r="B42" s="308">
        <v>16619</v>
      </c>
    </row>
    <row r="43" spans="1:2" s="310" customFormat="1" ht="12.75">
      <c r="A43" s="245" t="s">
        <v>417</v>
      </c>
      <c r="B43" s="311">
        <v>4972978</v>
      </c>
    </row>
    <row r="44" spans="1:2" s="310" customFormat="1" ht="12.75">
      <c r="A44" s="245" t="s">
        <v>418</v>
      </c>
      <c r="B44" s="311">
        <v>2310834</v>
      </c>
    </row>
    <row r="45" spans="1:2" s="310" customFormat="1" ht="12.75">
      <c r="A45" s="228" t="s">
        <v>419</v>
      </c>
      <c r="B45" s="308">
        <v>2310834</v>
      </c>
    </row>
    <row r="46" spans="1:2" s="310" customFormat="1" ht="12.75">
      <c r="A46" s="245" t="s">
        <v>420</v>
      </c>
      <c r="B46" s="311">
        <v>875306</v>
      </c>
    </row>
    <row r="47" spans="1:2" s="310" customFormat="1" ht="12.75">
      <c r="A47" s="228" t="s">
        <v>421</v>
      </c>
      <c r="B47" s="308">
        <v>875306</v>
      </c>
    </row>
    <row r="48" spans="1:2" s="310" customFormat="1" ht="12.75">
      <c r="A48" s="245" t="s">
        <v>422</v>
      </c>
      <c r="B48" s="311">
        <v>272341</v>
      </c>
    </row>
    <row r="49" spans="1:2" s="310" customFormat="1" ht="12.75">
      <c r="A49" s="228" t="s">
        <v>44</v>
      </c>
      <c r="B49" s="308">
        <v>272341</v>
      </c>
    </row>
    <row r="50" spans="1:2" s="310" customFormat="1" ht="12.75">
      <c r="A50" s="245" t="s">
        <v>45</v>
      </c>
      <c r="B50" s="311">
        <v>1514497</v>
      </c>
    </row>
    <row r="51" spans="1:2" s="310" customFormat="1" ht="12.75">
      <c r="A51" s="228" t="s">
        <v>46</v>
      </c>
      <c r="B51" s="308">
        <v>1514497</v>
      </c>
    </row>
    <row r="52" spans="1:2" s="310" customFormat="1" ht="12.75">
      <c r="A52" s="227" t="s">
        <v>997</v>
      </c>
      <c r="B52" s="307">
        <v>38609000</v>
      </c>
    </row>
    <row r="53" spans="1:2" s="310" customFormat="1" ht="12.75">
      <c r="A53" s="245" t="s">
        <v>47</v>
      </c>
      <c r="B53" s="311">
        <v>19501000</v>
      </c>
    </row>
    <row r="54" spans="1:2" s="310" customFormat="1" ht="12.75">
      <c r="A54" s="245" t="s">
        <v>48</v>
      </c>
      <c r="B54" s="311">
        <v>19501000</v>
      </c>
    </row>
    <row r="55" spans="1:2" s="310" customFormat="1" ht="12.75">
      <c r="A55" s="245" t="s">
        <v>49</v>
      </c>
      <c r="B55" s="311">
        <v>19501000</v>
      </c>
    </row>
    <row r="56" spans="1:2" s="310" customFormat="1" ht="12.75">
      <c r="A56" s="228" t="s">
        <v>1111</v>
      </c>
      <c r="B56" s="308">
        <v>19000000</v>
      </c>
    </row>
    <row r="57" spans="1:2" s="310" customFormat="1" ht="12.75">
      <c r="A57" s="228" t="s">
        <v>1112</v>
      </c>
      <c r="B57" s="308">
        <v>450000</v>
      </c>
    </row>
    <row r="58" spans="1:2" s="310" customFormat="1" ht="12.75">
      <c r="A58" s="228" t="s">
        <v>1113</v>
      </c>
      <c r="B58" s="308">
        <v>51000</v>
      </c>
    </row>
    <row r="59" spans="1:2" s="310" customFormat="1" ht="12.75">
      <c r="A59" s="245" t="s">
        <v>50</v>
      </c>
      <c r="B59" s="311">
        <v>19108000</v>
      </c>
    </row>
    <row r="60" spans="1:2" s="310" customFormat="1" ht="12.75">
      <c r="A60" s="245" t="s">
        <v>51</v>
      </c>
      <c r="B60" s="311">
        <v>19108000</v>
      </c>
    </row>
    <row r="61" spans="1:2" s="310" customFormat="1" ht="12.75">
      <c r="A61" s="245" t="s">
        <v>52</v>
      </c>
      <c r="B61" s="311">
        <v>19108000</v>
      </c>
    </row>
    <row r="62" spans="1:2" s="310" customFormat="1" ht="12.75">
      <c r="A62" s="228" t="s">
        <v>53</v>
      </c>
      <c r="B62" s="308">
        <v>19108000</v>
      </c>
    </row>
    <row r="63" spans="1:2" s="310" customFormat="1" ht="12.75">
      <c r="A63" s="227" t="s">
        <v>999</v>
      </c>
      <c r="B63" s="307">
        <v>5987114</v>
      </c>
    </row>
    <row r="64" spans="1:2" s="310" customFormat="1" ht="12.75">
      <c r="A64" s="245" t="s">
        <v>54</v>
      </c>
      <c r="B64" s="311">
        <v>2191315</v>
      </c>
    </row>
    <row r="65" spans="1:2" s="310" customFormat="1" ht="12.75">
      <c r="A65" s="245" t="s">
        <v>55</v>
      </c>
      <c r="B65" s="311">
        <v>2191315</v>
      </c>
    </row>
    <row r="66" spans="1:2" s="310" customFormat="1" ht="12.75">
      <c r="A66" s="245" t="s">
        <v>56</v>
      </c>
      <c r="B66" s="311">
        <v>2191315</v>
      </c>
    </row>
    <row r="67" spans="1:2" s="310" customFormat="1" ht="12.75">
      <c r="A67" s="228" t="s">
        <v>57</v>
      </c>
      <c r="B67" s="308">
        <v>2191315</v>
      </c>
    </row>
    <row r="68" spans="1:2" s="310" customFormat="1" ht="12.75">
      <c r="A68" s="245" t="s">
        <v>58</v>
      </c>
      <c r="B68" s="311">
        <v>1663799</v>
      </c>
    </row>
    <row r="69" spans="1:2" s="310" customFormat="1" ht="12.75">
      <c r="A69" s="245" t="s">
        <v>59</v>
      </c>
      <c r="B69" s="311">
        <v>313799</v>
      </c>
    </row>
    <row r="70" spans="1:2" s="310" customFormat="1" ht="12.75">
      <c r="A70" s="245" t="s">
        <v>1114</v>
      </c>
      <c r="B70" s="311">
        <v>313799</v>
      </c>
    </row>
    <row r="71" spans="1:2" s="310" customFormat="1" ht="12.75">
      <c r="A71" s="228" t="s">
        <v>1115</v>
      </c>
      <c r="B71" s="308">
        <v>313799</v>
      </c>
    </row>
    <row r="72" spans="1:2" s="310" customFormat="1" ht="12.75">
      <c r="A72" s="245" t="s">
        <v>1116</v>
      </c>
      <c r="B72" s="311">
        <v>1350000</v>
      </c>
    </row>
    <row r="73" spans="1:2" s="310" customFormat="1" ht="12.75">
      <c r="A73" s="245" t="s">
        <v>1117</v>
      </c>
      <c r="B73" s="311">
        <v>1300000</v>
      </c>
    </row>
    <row r="74" spans="1:2" s="310" customFormat="1" ht="12.75">
      <c r="A74" s="228" t="s">
        <v>1118</v>
      </c>
      <c r="B74" s="308">
        <v>1300000</v>
      </c>
    </row>
    <row r="75" spans="1:2" s="310" customFormat="1" ht="12.75">
      <c r="A75" s="245" t="s">
        <v>1119</v>
      </c>
      <c r="B75" s="311">
        <v>50000</v>
      </c>
    </row>
    <row r="76" spans="1:2" s="310" customFormat="1" ht="12.75">
      <c r="A76" s="228" t="s">
        <v>1120</v>
      </c>
      <c r="B76" s="308">
        <v>50000</v>
      </c>
    </row>
    <row r="77" spans="1:2" s="310" customFormat="1" ht="12.75">
      <c r="A77" s="245" t="s">
        <v>1121</v>
      </c>
      <c r="B77" s="311">
        <v>2132000</v>
      </c>
    </row>
    <row r="78" spans="1:2" s="310" customFormat="1" ht="12.75">
      <c r="A78" s="245" t="s">
        <v>1122</v>
      </c>
      <c r="B78" s="311">
        <v>2132000</v>
      </c>
    </row>
    <row r="79" spans="1:2" s="310" customFormat="1" ht="12.75">
      <c r="A79" s="245" t="s">
        <v>1123</v>
      </c>
      <c r="B79" s="311">
        <v>2132000</v>
      </c>
    </row>
    <row r="80" spans="1:2" s="310" customFormat="1" ht="12.75">
      <c r="A80" s="228" t="s">
        <v>1124</v>
      </c>
      <c r="B80" s="308">
        <v>2132000</v>
      </c>
    </row>
    <row r="81" spans="1:2" s="310" customFormat="1" ht="12.75">
      <c r="A81" s="227" t="s">
        <v>1001</v>
      </c>
      <c r="B81" s="307">
        <v>97345651</v>
      </c>
    </row>
    <row r="82" spans="1:2" s="310" customFormat="1" ht="12.75">
      <c r="A82" s="245" t="s">
        <v>60</v>
      </c>
      <c r="B82" s="311">
        <v>97345651</v>
      </c>
    </row>
    <row r="83" spans="1:2" s="310" customFormat="1" ht="12.75">
      <c r="A83" s="245" t="s">
        <v>61</v>
      </c>
      <c r="B83" s="311">
        <v>97345651</v>
      </c>
    </row>
    <row r="84" spans="1:2" s="310" customFormat="1" ht="12.75">
      <c r="A84" s="245" t="s">
        <v>62</v>
      </c>
      <c r="B84" s="311">
        <v>777700</v>
      </c>
    </row>
    <row r="85" spans="1:2" s="310" customFormat="1" ht="12.75">
      <c r="A85" s="228" t="s">
        <v>63</v>
      </c>
      <c r="B85" s="308">
        <v>777700</v>
      </c>
    </row>
    <row r="86" spans="1:2" s="310" customFormat="1" ht="12.75">
      <c r="A86" s="245" t="s">
        <v>64</v>
      </c>
      <c r="B86" s="311">
        <v>59440000</v>
      </c>
    </row>
    <row r="87" spans="1:2" s="310" customFormat="1" ht="12.75">
      <c r="A87" s="228" t="s">
        <v>65</v>
      </c>
      <c r="B87" s="308">
        <v>59440000</v>
      </c>
    </row>
    <row r="88" spans="1:2" s="310" customFormat="1" ht="12.75">
      <c r="A88" s="245" t="s">
        <v>66</v>
      </c>
      <c r="B88" s="311">
        <v>36560000</v>
      </c>
    </row>
    <row r="89" spans="1:2" s="310" customFormat="1" ht="12.75">
      <c r="A89" s="228" t="s">
        <v>67</v>
      </c>
      <c r="B89" s="308">
        <v>36560000</v>
      </c>
    </row>
    <row r="90" spans="1:2" s="310" customFormat="1" ht="12.75">
      <c r="A90" s="245" t="s">
        <v>363</v>
      </c>
      <c r="B90" s="311">
        <v>567951</v>
      </c>
    </row>
    <row r="91" spans="1:2" s="310" customFormat="1" ht="12.75">
      <c r="A91" s="228" t="s">
        <v>364</v>
      </c>
      <c r="B91" s="308">
        <v>567951</v>
      </c>
    </row>
    <row r="92" spans="1:2" s="310" customFormat="1" ht="12.75">
      <c r="A92" s="227" t="s">
        <v>781</v>
      </c>
      <c r="B92" s="307">
        <v>674291228</v>
      </c>
    </row>
    <row r="93" spans="1:2" s="310" customFormat="1" ht="12.75">
      <c r="A93" s="245" t="s">
        <v>365</v>
      </c>
      <c r="B93" s="311">
        <v>649776442</v>
      </c>
    </row>
    <row r="94" spans="1:2" s="310" customFormat="1" ht="12.75">
      <c r="A94" s="245" t="s">
        <v>366</v>
      </c>
      <c r="B94" s="311">
        <v>283871413</v>
      </c>
    </row>
    <row r="95" spans="1:2" s="310" customFormat="1" ht="12.75">
      <c r="A95" s="245" t="s">
        <v>367</v>
      </c>
      <c r="B95" s="311">
        <v>90991099</v>
      </c>
    </row>
    <row r="96" spans="1:2" s="310" customFormat="1" ht="12.75">
      <c r="A96" s="228" t="s">
        <v>1125</v>
      </c>
      <c r="B96" s="308">
        <v>90870642</v>
      </c>
    </row>
    <row r="97" spans="1:2" s="310" customFormat="1" ht="12.75">
      <c r="A97" s="228" t="s">
        <v>1126</v>
      </c>
      <c r="B97" s="308">
        <v>34572</v>
      </c>
    </row>
    <row r="98" spans="1:2" s="310" customFormat="1" ht="12.75">
      <c r="A98" s="228" t="s">
        <v>1127</v>
      </c>
      <c r="B98" s="308">
        <v>85885</v>
      </c>
    </row>
    <row r="99" spans="1:2" s="310" customFormat="1" ht="12.75">
      <c r="A99" s="245" t="s">
        <v>368</v>
      </c>
      <c r="B99" s="311">
        <v>1085754</v>
      </c>
    </row>
    <row r="100" spans="1:2" s="310" customFormat="1" ht="12.75">
      <c r="A100" s="228" t="s">
        <v>1128</v>
      </c>
      <c r="B100" s="308">
        <v>1085754</v>
      </c>
    </row>
    <row r="101" spans="1:2" s="310" customFormat="1" ht="12.75">
      <c r="A101" s="245" t="s">
        <v>369</v>
      </c>
      <c r="B101" s="311">
        <v>161228000</v>
      </c>
    </row>
    <row r="102" spans="1:2" s="310" customFormat="1" ht="12.75">
      <c r="A102" s="228" t="s">
        <v>1129</v>
      </c>
      <c r="B102" s="308">
        <v>12070000</v>
      </c>
    </row>
    <row r="103" spans="1:2" s="310" customFormat="1" ht="12.75">
      <c r="A103" s="228" t="s">
        <v>1130</v>
      </c>
      <c r="B103" s="308">
        <v>6009000</v>
      </c>
    </row>
    <row r="104" spans="1:2" s="310" customFormat="1" ht="12.75">
      <c r="A104" s="228" t="s">
        <v>1131</v>
      </c>
      <c r="B104" s="308">
        <v>3900000</v>
      </c>
    </row>
    <row r="105" spans="1:2" s="310" customFormat="1" ht="12.75">
      <c r="A105" s="228" t="s">
        <v>1132</v>
      </c>
      <c r="B105" s="308">
        <v>30000</v>
      </c>
    </row>
    <row r="106" spans="1:2" s="310" customFormat="1" ht="12.75">
      <c r="A106" s="228" t="s">
        <v>1133</v>
      </c>
      <c r="B106" s="308">
        <v>107232000</v>
      </c>
    </row>
    <row r="107" spans="1:2" s="310" customFormat="1" ht="12.75">
      <c r="A107" s="228" t="s">
        <v>1134</v>
      </c>
      <c r="B107" s="308">
        <v>432000</v>
      </c>
    </row>
    <row r="108" spans="1:2" s="310" customFormat="1" ht="12.75">
      <c r="A108" s="228" t="s">
        <v>1135</v>
      </c>
      <c r="B108" s="308">
        <v>11000000</v>
      </c>
    </row>
    <row r="109" spans="1:2" s="310" customFormat="1" ht="12.75">
      <c r="A109" s="228" t="s">
        <v>1136</v>
      </c>
      <c r="B109" s="308">
        <v>800000</v>
      </c>
    </row>
    <row r="110" spans="1:2" s="310" customFormat="1" ht="12.75">
      <c r="A110" s="228" t="s">
        <v>1137</v>
      </c>
      <c r="B110" s="308">
        <v>5000000</v>
      </c>
    </row>
    <row r="111" spans="1:2" s="310" customFormat="1" ht="12.75">
      <c r="A111" s="228" t="s">
        <v>1138</v>
      </c>
      <c r="B111" s="308">
        <v>5846000</v>
      </c>
    </row>
    <row r="112" spans="1:2" s="310" customFormat="1" ht="12.75">
      <c r="A112" s="228" t="s">
        <v>1139</v>
      </c>
      <c r="B112" s="308">
        <v>400000</v>
      </c>
    </row>
    <row r="113" spans="1:2" s="310" customFormat="1" ht="12.75">
      <c r="A113" s="228" t="s">
        <v>1140</v>
      </c>
      <c r="B113" s="308">
        <v>3600000</v>
      </c>
    </row>
    <row r="114" spans="1:2" s="310" customFormat="1" ht="12.75">
      <c r="A114" s="228" t="s">
        <v>1141</v>
      </c>
      <c r="B114" s="308">
        <v>344000</v>
      </c>
    </row>
    <row r="115" spans="1:2" s="310" customFormat="1" ht="12.75">
      <c r="A115" s="228" t="s">
        <v>1142</v>
      </c>
      <c r="B115" s="308">
        <v>4565000</v>
      </c>
    </row>
    <row r="116" spans="1:2" s="310" customFormat="1" ht="12.75">
      <c r="A116" s="245" t="s">
        <v>370</v>
      </c>
      <c r="B116" s="311">
        <v>9121426</v>
      </c>
    </row>
    <row r="117" spans="1:2" s="310" customFormat="1" ht="12.75">
      <c r="A117" s="228" t="s">
        <v>371</v>
      </c>
      <c r="B117" s="308">
        <v>9121426</v>
      </c>
    </row>
    <row r="118" spans="1:2" s="310" customFormat="1" ht="12.75">
      <c r="A118" s="245" t="s">
        <v>372</v>
      </c>
      <c r="B118" s="311">
        <v>10626800</v>
      </c>
    </row>
    <row r="119" spans="1:2" s="310" customFormat="1" ht="12.75">
      <c r="A119" s="228" t="s">
        <v>1143</v>
      </c>
      <c r="B119" s="308">
        <v>5326800</v>
      </c>
    </row>
    <row r="120" spans="1:2" s="310" customFormat="1" ht="12.75">
      <c r="A120" s="228" t="s">
        <v>1144</v>
      </c>
      <c r="B120" s="308">
        <v>5300000</v>
      </c>
    </row>
    <row r="121" spans="1:2" s="310" customFormat="1" ht="12.75">
      <c r="A121" s="245" t="s">
        <v>1145</v>
      </c>
      <c r="B121" s="311">
        <v>1411175</v>
      </c>
    </row>
    <row r="122" spans="1:2" s="310" customFormat="1" ht="12.75">
      <c r="A122" s="228" t="s">
        <v>1146</v>
      </c>
      <c r="B122" s="308">
        <v>1411175</v>
      </c>
    </row>
    <row r="123" spans="1:2" s="310" customFormat="1" ht="12.75">
      <c r="A123" s="245" t="s">
        <v>373</v>
      </c>
      <c r="B123" s="311">
        <v>9407159</v>
      </c>
    </row>
    <row r="124" spans="1:2" s="310" customFormat="1" ht="12.75">
      <c r="A124" s="228" t="s">
        <v>374</v>
      </c>
      <c r="B124" s="308">
        <v>9407159</v>
      </c>
    </row>
    <row r="125" spans="1:2" s="310" customFormat="1" ht="12.75">
      <c r="A125" s="245" t="s">
        <v>375</v>
      </c>
      <c r="B125" s="311">
        <v>269437300</v>
      </c>
    </row>
    <row r="126" spans="1:2" s="310" customFormat="1" ht="12.75">
      <c r="A126" s="245" t="s">
        <v>376</v>
      </c>
      <c r="B126" s="311">
        <v>225334300</v>
      </c>
    </row>
    <row r="127" spans="1:2" s="310" customFormat="1" ht="12.75">
      <c r="A127" s="228" t="s">
        <v>377</v>
      </c>
      <c r="B127" s="308">
        <v>181900000</v>
      </c>
    </row>
    <row r="128" spans="1:2" s="310" customFormat="1" ht="12.75">
      <c r="A128" s="228" t="s">
        <v>378</v>
      </c>
      <c r="B128" s="308">
        <v>40868845</v>
      </c>
    </row>
    <row r="129" spans="1:2" s="310" customFormat="1" ht="12.75">
      <c r="A129" s="228" t="s">
        <v>379</v>
      </c>
      <c r="B129" s="308">
        <v>1098292</v>
      </c>
    </row>
    <row r="130" spans="1:2" s="310" customFormat="1" ht="12.75">
      <c r="A130" s="228" t="s">
        <v>380</v>
      </c>
      <c r="B130" s="308">
        <v>1467163</v>
      </c>
    </row>
    <row r="131" spans="1:2" s="310" customFormat="1" ht="12.75">
      <c r="A131" s="245" t="s">
        <v>381</v>
      </c>
      <c r="B131" s="311">
        <v>302000</v>
      </c>
    </row>
    <row r="132" spans="1:2" s="310" customFormat="1" ht="12.75">
      <c r="A132" s="228" t="s">
        <v>382</v>
      </c>
      <c r="B132" s="308">
        <v>302000</v>
      </c>
    </row>
    <row r="133" spans="1:2" s="310" customFormat="1" ht="12.75">
      <c r="A133" s="245" t="s">
        <v>1147</v>
      </c>
      <c r="B133" s="311">
        <v>43801000</v>
      </c>
    </row>
    <row r="134" spans="1:2" s="310" customFormat="1" ht="12.75">
      <c r="A134" s="228" t="s">
        <v>1148</v>
      </c>
      <c r="B134" s="308">
        <v>4380000</v>
      </c>
    </row>
    <row r="135" spans="1:2" s="310" customFormat="1" ht="12.75">
      <c r="A135" s="228" t="s">
        <v>1149</v>
      </c>
      <c r="B135" s="308">
        <v>37321000</v>
      </c>
    </row>
    <row r="136" spans="1:2" s="310" customFormat="1" ht="12.75">
      <c r="A136" s="228" t="s">
        <v>1150</v>
      </c>
      <c r="B136" s="308">
        <v>1800000</v>
      </c>
    </row>
    <row r="137" spans="1:2" s="310" customFormat="1" ht="12.75">
      <c r="A137" s="228" t="s">
        <v>1151</v>
      </c>
      <c r="B137" s="308">
        <v>300000</v>
      </c>
    </row>
    <row r="138" spans="1:2" s="310" customFormat="1" ht="12.75">
      <c r="A138" s="245" t="s">
        <v>383</v>
      </c>
      <c r="B138" s="311">
        <v>96467729</v>
      </c>
    </row>
    <row r="139" spans="1:2" s="310" customFormat="1" ht="12.75">
      <c r="A139" s="245" t="s">
        <v>384</v>
      </c>
      <c r="B139" s="311">
        <v>96467729</v>
      </c>
    </row>
    <row r="140" spans="1:2" s="310" customFormat="1" ht="12.75">
      <c r="A140" s="228" t="s">
        <v>385</v>
      </c>
      <c r="B140" s="308">
        <v>96467729</v>
      </c>
    </row>
    <row r="141" spans="1:2" s="310" customFormat="1" ht="12.75">
      <c r="A141" s="245" t="s">
        <v>386</v>
      </c>
      <c r="B141" s="311">
        <v>24514786</v>
      </c>
    </row>
    <row r="142" spans="1:2" s="310" customFormat="1" ht="12.75">
      <c r="A142" s="245" t="s">
        <v>387</v>
      </c>
      <c r="B142" s="311">
        <v>19996059</v>
      </c>
    </row>
    <row r="143" spans="1:2" s="310" customFormat="1" ht="12.75">
      <c r="A143" s="245" t="s">
        <v>388</v>
      </c>
      <c r="B143" s="311">
        <v>137000</v>
      </c>
    </row>
    <row r="144" spans="1:2" s="310" customFormat="1" ht="12.75">
      <c r="A144" s="228" t="s">
        <v>389</v>
      </c>
      <c r="B144" s="308">
        <v>137000</v>
      </c>
    </row>
    <row r="145" spans="1:2" s="310" customFormat="1" ht="12.75">
      <c r="A145" s="245" t="s">
        <v>390</v>
      </c>
      <c r="B145" s="311">
        <v>3591519</v>
      </c>
    </row>
    <row r="146" spans="1:2" s="310" customFormat="1" ht="12.75">
      <c r="A146" s="228" t="s">
        <v>391</v>
      </c>
      <c r="B146" s="308">
        <v>3591519</v>
      </c>
    </row>
    <row r="147" spans="1:2" s="310" customFormat="1" ht="12.75">
      <c r="A147" s="245" t="s">
        <v>392</v>
      </c>
      <c r="B147" s="311">
        <v>7000</v>
      </c>
    </row>
    <row r="148" spans="1:2" s="310" customFormat="1" ht="12.75">
      <c r="A148" s="228" t="s">
        <v>393</v>
      </c>
      <c r="B148" s="308">
        <v>7000</v>
      </c>
    </row>
    <row r="149" spans="1:2" s="310" customFormat="1" ht="12.75">
      <c r="A149" s="245" t="s">
        <v>394</v>
      </c>
      <c r="B149" s="311">
        <v>1700000</v>
      </c>
    </row>
    <row r="150" spans="1:2" s="310" customFormat="1" ht="12.75">
      <c r="A150" s="228" t="s">
        <v>395</v>
      </c>
      <c r="B150" s="308">
        <v>1700000</v>
      </c>
    </row>
    <row r="151" spans="1:2" s="310" customFormat="1" ht="12.75">
      <c r="A151" s="245" t="s">
        <v>396</v>
      </c>
      <c r="B151" s="311">
        <v>14560540</v>
      </c>
    </row>
    <row r="152" spans="1:2" s="310" customFormat="1" ht="12.75">
      <c r="A152" s="228" t="s">
        <v>397</v>
      </c>
      <c r="B152" s="308">
        <v>14560540</v>
      </c>
    </row>
    <row r="153" spans="1:2" s="310" customFormat="1" ht="12.75">
      <c r="A153" s="245" t="s">
        <v>398</v>
      </c>
      <c r="B153" s="311">
        <v>4518727</v>
      </c>
    </row>
    <row r="154" spans="1:2" s="310" customFormat="1" ht="12.75">
      <c r="A154" s="245" t="s">
        <v>399</v>
      </c>
      <c r="B154" s="311">
        <v>137000</v>
      </c>
    </row>
    <row r="155" spans="1:2" s="310" customFormat="1" ht="12.75">
      <c r="A155" s="228" t="s">
        <v>400</v>
      </c>
      <c r="B155" s="308">
        <v>137000</v>
      </c>
    </row>
    <row r="156" spans="1:2" s="310" customFormat="1" ht="12.75">
      <c r="A156" s="245" t="s">
        <v>711</v>
      </c>
      <c r="B156" s="311">
        <v>1423029</v>
      </c>
    </row>
    <row r="157" spans="1:2" s="310" customFormat="1" ht="12.75">
      <c r="A157" s="228" t="s">
        <v>712</v>
      </c>
      <c r="B157" s="308">
        <v>1423029</v>
      </c>
    </row>
    <row r="158" spans="1:2" s="310" customFormat="1" ht="12.75">
      <c r="A158" s="245" t="s">
        <v>713</v>
      </c>
      <c r="B158" s="311">
        <v>351598</v>
      </c>
    </row>
    <row r="159" spans="1:2" s="310" customFormat="1" ht="12.75">
      <c r="A159" s="228" t="s">
        <v>714</v>
      </c>
      <c r="B159" s="308">
        <v>351598</v>
      </c>
    </row>
    <row r="160" spans="1:2" s="310" customFormat="1" ht="12.75">
      <c r="A160" s="245" t="s">
        <v>715</v>
      </c>
      <c r="B160" s="311">
        <v>2607100</v>
      </c>
    </row>
    <row r="161" spans="1:2" s="310" customFormat="1" ht="12.75">
      <c r="A161" s="228" t="s">
        <v>1031</v>
      </c>
      <c r="B161" s="308">
        <v>2607100</v>
      </c>
    </row>
    <row r="162" spans="1:2" s="310" customFormat="1" ht="12.75">
      <c r="A162" s="227" t="s">
        <v>783</v>
      </c>
      <c r="B162" s="307">
        <v>33070493</v>
      </c>
    </row>
    <row r="163" spans="1:2" s="310" customFormat="1" ht="12.75">
      <c r="A163" s="245" t="s">
        <v>1032</v>
      </c>
      <c r="B163" s="311">
        <v>7987155</v>
      </c>
    </row>
    <row r="164" spans="1:2" s="310" customFormat="1" ht="12.75">
      <c r="A164" s="245" t="s">
        <v>1033</v>
      </c>
      <c r="B164" s="311">
        <v>1415590</v>
      </c>
    </row>
    <row r="165" spans="1:2" s="310" customFormat="1" ht="12.75">
      <c r="A165" s="245" t="s">
        <v>1034</v>
      </c>
      <c r="B165" s="311">
        <v>1318444</v>
      </c>
    </row>
    <row r="166" spans="1:2" s="310" customFormat="1" ht="12.75">
      <c r="A166" s="228" t="s">
        <v>1035</v>
      </c>
      <c r="B166" s="308">
        <v>1318444</v>
      </c>
    </row>
    <row r="167" spans="1:2" s="310" customFormat="1" ht="12.75">
      <c r="A167" s="245" t="s">
        <v>1036</v>
      </c>
      <c r="B167" s="311">
        <v>97146</v>
      </c>
    </row>
    <row r="168" spans="1:2" s="310" customFormat="1" ht="12.75">
      <c r="A168" s="228" t="s">
        <v>1037</v>
      </c>
      <c r="B168" s="308">
        <v>97146</v>
      </c>
    </row>
    <row r="169" spans="1:2" s="310" customFormat="1" ht="12.75">
      <c r="A169" s="245" t="s">
        <v>1038</v>
      </c>
      <c r="B169" s="311">
        <v>6571565</v>
      </c>
    </row>
    <row r="170" spans="1:2" s="310" customFormat="1" ht="12.75">
      <c r="A170" s="245" t="s">
        <v>1039</v>
      </c>
      <c r="B170" s="311">
        <v>6571565</v>
      </c>
    </row>
    <row r="171" spans="1:2" s="310" customFormat="1" ht="12.75">
      <c r="A171" s="228" t="s">
        <v>1040</v>
      </c>
      <c r="B171" s="308">
        <v>6571565</v>
      </c>
    </row>
    <row r="172" spans="1:2" s="310" customFormat="1" ht="12.75">
      <c r="A172" s="245" t="s">
        <v>1041</v>
      </c>
      <c r="B172" s="311">
        <v>4013000</v>
      </c>
    </row>
    <row r="173" spans="1:2" s="310" customFormat="1" ht="12.75">
      <c r="A173" s="245" t="s">
        <v>1042</v>
      </c>
      <c r="B173" s="311">
        <v>8000</v>
      </c>
    </row>
    <row r="174" spans="1:2" s="310" customFormat="1" ht="12.75">
      <c r="A174" s="245" t="s">
        <v>1152</v>
      </c>
      <c r="B174" s="311">
        <v>8000</v>
      </c>
    </row>
    <row r="175" spans="1:2" s="310" customFormat="1" ht="12.75">
      <c r="A175" s="228" t="s">
        <v>1153</v>
      </c>
      <c r="B175" s="308">
        <v>8000</v>
      </c>
    </row>
    <row r="176" spans="1:2" s="310" customFormat="1" ht="12.75">
      <c r="A176" s="245" t="s">
        <v>1043</v>
      </c>
      <c r="B176" s="311">
        <v>4005000</v>
      </c>
    </row>
    <row r="177" spans="1:2" s="310" customFormat="1" ht="12.75">
      <c r="A177" s="245" t="s">
        <v>1044</v>
      </c>
      <c r="B177" s="311">
        <v>4000000</v>
      </c>
    </row>
    <row r="178" spans="1:2" s="310" customFormat="1" ht="12.75">
      <c r="A178" s="228" t="s">
        <v>1045</v>
      </c>
      <c r="B178" s="308">
        <v>4000000</v>
      </c>
    </row>
    <row r="179" spans="1:2" s="310" customFormat="1" ht="12.75">
      <c r="A179" s="245" t="s">
        <v>1154</v>
      </c>
      <c r="B179" s="311">
        <v>5000</v>
      </c>
    </row>
    <row r="180" spans="1:2" s="310" customFormat="1" ht="12.75">
      <c r="A180" s="228" t="s">
        <v>1155</v>
      </c>
      <c r="B180" s="308">
        <v>5000</v>
      </c>
    </row>
    <row r="181" spans="1:2" s="310" customFormat="1" ht="12.75">
      <c r="A181" s="245" t="s">
        <v>1046</v>
      </c>
      <c r="B181" s="311">
        <v>12500000</v>
      </c>
    </row>
    <row r="182" spans="1:2" s="310" customFormat="1" ht="12.75">
      <c r="A182" s="245" t="s">
        <v>1047</v>
      </c>
      <c r="B182" s="311">
        <v>12494870</v>
      </c>
    </row>
    <row r="183" spans="1:2" s="310" customFormat="1" ht="12.75">
      <c r="A183" s="245" t="s">
        <v>1048</v>
      </c>
      <c r="B183" s="311">
        <v>12418450</v>
      </c>
    </row>
    <row r="184" spans="1:2" s="310" customFormat="1" ht="12.75">
      <c r="A184" s="228" t="s">
        <v>1049</v>
      </c>
      <c r="B184" s="308">
        <v>12418450</v>
      </c>
    </row>
    <row r="185" spans="1:2" s="310" customFormat="1" ht="12.75">
      <c r="A185" s="245" t="s">
        <v>1050</v>
      </c>
      <c r="B185" s="311">
        <v>76420</v>
      </c>
    </row>
    <row r="186" spans="1:2" s="310" customFormat="1" ht="12.75">
      <c r="A186" s="228" t="s">
        <v>1051</v>
      </c>
      <c r="B186" s="308">
        <v>76420</v>
      </c>
    </row>
    <row r="187" spans="1:2" s="310" customFormat="1" ht="12.75">
      <c r="A187" s="245" t="s">
        <v>1156</v>
      </c>
      <c r="B187" s="311">
        <v>5130</v>
      </c>
    </row>
    <row r="188" spans="1:2" s="310" customFormat="1" ht="12.75">
      <c r="A188" s="245" t="s">
        <v>1157</v>
      </c>
      <c r="B188" s="311">
        <v>5130</v>
      </c>
    </row>
    <row r="189" spans="1:2" s="310" customFormat="1" ht="12.75">
      <c r="A189" s="228" t="s">
        <v>1158</v>
      </c>
      <c r="B189" s="308">
        <v>5130</v>
      </c>
    </row>
    <row r="190" spans="1:2" s="310" customFormat="1" ht="12.75">
      <c r="A190" s="245" t="s">
        <v>1052</v>
      </c>
      <c r="B190" s="311">
        <v>8570338</v>
      </c>
    </row>
    <row r="191" spans="1:2" s="310" customFormat="1" ht="12.75">
      <c r="A191" s="245" t="s">
        <v>1053</v>
      </c>
      <c r="B191" s="311">
        <v>8570338</v>
      </c>
    </row>
    <row r="192" spans="1:2" s="310" customFormat="1" ht="12.75">
      <c r="A192" s="245" t="s">
        <v>1054</v>
      </c>
      <c r="B192" s="311">
        <v>125472</v>
      </c>
    </row>
    <row r="193" spans="1:2" s="310" customFormat="1" ht="12.75">
      <c r="A193" s="228" t="s">
        <v>1055</v>
      </c>
      <c r="B193" s="308">
        <v>125472</v>
      </c>
    </row>
    <row r="194" spans="1:2" s="310" customFormat="1" ht="12.75">
      <c r="A194" s="245" t="s">
        <v>1056</v>
      </c>
      <c r="B194" s="311">
        <v>8444866</v>
      </c>
    </row>
    <row r="195" spans="1:2" s="310" customFormat="1" ht="12.75">
      <c r="A195" s="228" t="s">
        <v>1057</v>
      </c>
      <c r="B195" s="308">
        <v>8444866</v>
      </c>
    </row>
    <row r="196" spans="1:2" s="310" customFormat="1" ht="12.75">
      <c r="A196" s="227" t="s">
        <v>785</v>
      </c>
      <c r="B196" s="307">
        <v>308155330</v>
      </c>
    </row>
    <row r="197" spans="1:2" s="310" customFormat="1" ht="12.75">
      <c r="A197" s="227" t="s">
        <v>787</v>
      </c>
      <c r="B197" s="307">
        <v>8898200</v>
      </c>
    </row>
    <row r="198" spans="1:2" s="310" customFormat="1" ht="12.75">
      <c r="A198" s="245" t="s">
        <v>1058</v>
      </c>
      <c r="B198" s="311">
        <v>1279200</v>
      </c>
    </row>
    <row r="199" spans="1:2" s="310" customFormat="1" ht="12.75">
      <c r="A199" s="245" t="s">
        <v>1059</v>
      </c>
      <c r="B199" s="311">
        <v>1279200</v>
      </c>
    </row>
    <row r="200" spans="1:2" s="310" customFormat="1" ht="12.75">
      <c r="A200" s="245" t="s">
        <v>1060</v>
      </c>
      <c r="B200" s="311">
        <v>1279200</v>
      </c>
    </row>
    <row r="201" spans="1:2" s="310" customFormat="1" ht="12.75">
      <c r="A201" s="228" t="s">
        <v>1061</v>
      </c>
      <c r="B201" s="308">
        <v>1279200</v>
      </c>
    </row>
    <row r="202" spans="1:2" s="310" customFormat="1" ht="12.75">
      <c r="A202" s="245" t="s">
        <v>1062</v>
      </c>
      <c r="B202" s="311">
        <v>7619000</v>
      </c>
    </row>
    <row r="203" spans="1:2" s="310" customFormat="1" ht="12.75">
      <c r="A203" s="245" t="s">
        <v>1063</v>
      </c>
      <c r="B203" s="311">
        <v>7619000</v>
      </c>
    </row>
    <row r="204" spans="1:2" s="310" customFormat="1" ht="12.75">
      <c r="A204" s="245" t="s">
        <v>1064</v>
      </c>
      <c r="B204" s="311">
        <v>7619000</v>
      </c>
    </row>
    <row r="205" spans="1:2" s="310" customFormat="1" ht="12.75">
      <c r="A205" s="228" t="s">
        <v>1065</v>
      </c>
      <c r="B205" s="308">
        <v>7619000</v>
      </c>
    </row>
    <row r="206" spans="1:2" s="310" customFormat="1" ht="12.75">
      <c r="A206" s="227" t="s">
        <v>789</v>
      </c>
      <c r="B206" s="307">
        <v>299257130</v>
      </c>
    </row>
    <row r="207" spans="1:2" s="310" customFormat="1" ht="12.75">
      <c r="A207" s="245" t="s">
        <v>1066</v>
      </c>
      <c r="B207" s="311">
        <v>299257130</v>
      </c>
    </row>
    <row r="208" spans="1:2" s="310" customFormat="1" ht="12.75">
      <c r="A208" s="245" t="s">
        <v>485</v>
      </c>
      <c r="B208" s="311">
        <v>286010874</v>
      </c>
    </row>
    <row r="209" spans="1:2" s="310" customFormat="1" ht="12.75">
      <c r="A209" s="245" t="s">
        <v>486</v>
      </c>
      <c r="B209" s="311">
        <v>363000</v>
      </c>
    </row>
    <row r="210" spans="1:2" s="310" customFormat="1" ht="12.75">
      <c r="A210" s="228" t="s">
        <v>487</v>
      </c>
      <c r="B210" s="308">
        <v>363000</v>
      </c>
    </row>
    <row r="211" spans="1:2" s="310" customFormat="1" ht="12.75">
      <c r="A211" s="245" t="s">
        <v>488</v>
      </c>
      <c r="B211" s="311">
        <v>20942000</v>
      </c>
    </row>
    <row r="212" spans="1:2" s="310" customFormat="1" ht="12.75">
      <c r="A212" s="228" t="s">
        <v>489</v>
      </c>
      <c r="B212" s="308">
        <v>20942000</v>
      </c>
    </row>
    <row r="213" spans="1:2" s="310" customFormat="1" ht="12.75">
      <c r="A213" s="245" t="s">
        <v>490</v>
      </c>
      <c r="B213" s="311">
        <v>4400</v>
      </c>
    </row>
    <row r="214" spans="1:2" s="310" customFormat="1" ht="12.75">
      <c r="A214" s="228" t="s">
        <v>1068</v>
      </c>
      <c r="B214" s="308">
        <v>4400</v>
      </c>
    </row>
    <row r="215" spans="1:2" s="310" customFormat="1" ht="12.75">
      <c r="A215" s="245" t="s">
        <v>1069</v>
      </c>
      <c r="B215" s="311">
        <v>142450250</v>
      </c>
    </row>
    <row r="216" spans="1:2" s="310" customFormat="1" ht="12.75">
      <c r="A216" s="228" t="s">
        <v>491</v>
      </c>
      <c r="B216" s="308">
        <v>142450250</v>
      </c>
    </row>
    <row r="217" spans="1:2" s="310" customFormat="1" ht="12.75">
      <c r="A217" s="245" t="s">
        <v>492</v>
      </c>
      <c r="B217" s="311">
        <v>40035022</v>
      </c>
    </row>
    <row r="218" spans="1:2" s="310" customFormat="1" ht="12.75">
      <c r="A218" s="228" t="s">
        <v>493</v>
      </c>
      <c r="B218" s="308">
        <v>40035022</v>
      </c>
    </row>
    <row r="219" spans="1:2" s="310" customFormat="1" ht="12.75">
      <c r="A219" s="245" t="s">
        <v>494</v>
      </c>
      <c r="B219" s="311">
        <v>82216202</v>
      </c>
    </row>
    <row r="220" spans="1:2" s="310" customFormat="1" ht="12.75">
      <c r="A220" s="228" t="s">
        <v>495</v>
      </c>
      <c r="B220" s="308">
        <v>82216202</v>
      </c>
    </row>
    <row r="221" spans="1:2" s="310" customFormat="1" ht="12.75">
      <c r="A221" s="245" t="s">
        <v>1098</v>
      </c>
      <c r="B221" s="311">
        <v>13246256</v>
      </c>
    </row>
    <row r="222" spans="1:2" s="310" customFormat="1" ht="12.75">
      <c r="A222" s="245" t="s">
        <v>1099</v>
      </c>
      <c r="B222" s="311">
        <v>363000</v>
      </c>
    </row>
    <row r="223" spans="1:2" s="310" customFormat="1" ht="12.75">
      <c r="A223" s="228" t="s">
        <v>1100</v>
      </c>
      <c r="B223" s="308">
        <v>363000</v>
      </c>
    </row>
    <row r="224" spans="1:2" s="310" customFormat="1" ht="12.75">
      <c r="A224" s="245" t="s">
        <v>496</v>
      </c>
      <c r="B224" s="311">
        <v>81000</v>
      </c>
    </row>
    <row r="225" spans="1:2" s="310" customFormat="1" ht="12.75">
      <c r="A225" s="228" t="s">
        <v>497</v>
      </c>
      <c r="B225" s="308">
        <v>81000</v>
      </c>
    </row>
    <row r="226" spans="1:2" s="310" customFormat="1" ht="12.75">
      <c r="A226" s="245" t="s">
        <v>498</v>
      </c>
      <c r="B226" s="311">
        <v>12802256</v>
      </c>
    </row>
    <row r="227" spans="1:2" s="310" customFormat="1" ht="12.75">
      <c r="A227" s="228" t="s">
        <v>499</v>
      </c>
      <c r="B227" s="308">
        <v>12802256</v>
      </c>
    </row>
    <row r="228" spans="1:2" s="310" customFormat="1" ht="12.75">
      <c r="A228" s="227" t="s">
        <v>791</v>
      </c>
      <c r="B228" s="307">
        <v>21312070</v>
      </c>
    </row>
    <row r="229" spans="1:2" s="310" customFormat="1" ht="12.75">
      <c r="A229" s="227" t="s">
        <v>793</v>
      </c>
      <c r="B229" s="307">
        <v>21016070</v>
      </c>
    </row>
    <row r="230" spans="1:2" s="310" customFormat="1" ht="12.75">
      <c r="A230" s="245" t="s">
        <v>500</v>
      </c>
      <c r="B230" s="311">
        <v>21016070</v>
      </c>
    </row>
    <row r="231" spans="1:2" s="310" customFormat="1" ht="12.75">
      <c r="A231" s="245" t="s">
        <v>501</v>
      </c>
      <c r="B231" s="311">
        <v>21016070</v>
      </c>
    </row>
    <row r="232" spans="1:2" s="310" customFormat="1" ht="12.75">
      <c r="A232" s="245" t="s">
        <v>502</v>
      </c>
      <c r="B232" s="311">
        <v>21016070</v>
      </c>
    </row>
    <row r="233" spans="1:2" s="310" customFormat="1" ht="12.75">
      <c r="A233" s="228" t="s">
        <v>1159</v>
      </c>
      <c r="B233" s="308">
        <v>21000000</v>
      </c>
    </row>
    <row r="234" spans="1:2" s="310" customFormat="1" ht="12.75">
      <c r="A234" s="228" t="s">
        <v>1160</v>
      </c>
      <c r="B234" s="308">
        <v>16070</v>
      </c>
    </row>
    <row r="235" spans="1:2" s="310" customFormat="1" ht="12.75">
      <c r="A235" s="227" t="s">
        <v>1109</v>
      </c>
      <c r="B235" s="307">
        <v>296000</v>
      </c>
    </row>
    <row r="236" spans="1:2" s="310" customFormat="1" ht="12.75">
      <c r="A236" s="245" t="s">
        <v>1161</v>
      </c>
      <c r="B236" s="311">
        <v>296000</v>
      </c>
    </row>
    <row r="237" spans="1:2" s="310" customFormat="1" ht="12.75">
      <c r="A237" s="245" t="s">
        <v>1162</v>
      </c>
      <c r="B237" s="311">
        <v>296000</v>
      </c>
    </row>
    <row r="238" spans="1:2" s="310" customFormat="1" ht="12.75">
      <c r="A238" s="245" t="s">
        <v>1163</v>
      </c>
      <c r="B238" s="311">
        <v>296000</v>
      </c>
    </row>
    <row r="239" spans="1:2" s="310" customFormat="1" ht="12.75">
      <c r="A239" s="228" t="s">
        <v>1164</v>
      </c>
      <c r="B239" s="308">
        <v>296000</v>
      </c>
    </row>
    <row r="240" spans="1:2" s="310" customFormat="1" ht="12.75">
      <c r="A240" s="227" t="s">
        <v>795</v>
      </c>
      <c r="B240" s="307" t="s">
        <v>1367</v>
      </c>
    </row>
    <row r="241" spans="1:2" s="310" customFormat="1" ht="12.75">
      <c r="A241" s="227" t="s">
        <v>1366</v>
      </c>
      <c r="B241" s="307" t="s">
        <v>1368</v>
      </c>
    </row>
    <row r="242" spans="1:2" s="310" customFormat="1" ht="12.75">
      <c r="A242" s="245" t="s">
        <v>1369</v>
      </c>
      <c r="B242" s="311" t="s">
        <v>1368</v>
      </c>
    </row>
    <row r="243" spans="1:2" s="310" customFormat="1" ht="12.75">
      <c r="A243" s="228" t="s">
        <v>1371</v>
      </c>
      <c r="B243" s="308" t="s">
        <v>1370</v>
      </c>
    </row>
    <row r="244" spans="1:2" s="310" customFormat="1" ht="12.75">
      <c r="A244" s="245" t="s">
        <v>1372</v>
      </c>
      <c r="B244" s="311" t="s">
        <v>1373</v>
      </c>
    </row>
    <row r="245" spans="1:2" s="310" customFormat="1" ht="12.75">
      <c r="A245" s="228" t="s">
        <v>1374</v>
      </c>
      <c r="B245" s="308" t="s">
        <v>1373</v>
      </c>
    </row>
    <row r="246" spans="1:2" s="310" customFormat="1" ht="12.75">
      <c r="A246" s="227" t="s">
        <v>798</v>
      </c>
      <c r="B246" s="307" t="s">
        <v>1352</v>
      </c>
    </row>
    <row r="247" spans="1:2" s="310" customFormat="1" ht="12.75">
      <c r="A247" s="245" t="s">
        <v>1097</v>
      </c>
      <c r="B247" s="311" t="s">
        <v>1352</v>
      </c>
    </row>
    <row r="248" spans="1:2" s="310" customFormat="1" ht="12.75">
      <c r="A248" s="245" t="s">
        <v>506</v>
      </c>
      <c r="B248" s="311" t="s">
        <v>1353</v>
      </c>
    </row>
    <row r="249" spans="1:2" s="310" customFormat="1" ht="12.75">
      <c r="A249" s="245" t="s">
        <v>1165</v>
      </c>
      <c r="B249" s="311" t="s">
        <v>1354</v>
      </c>
    </row>
    <row r="250" spans="1:2" s="310" customFormat="1" ht="12.75">
      <c r="A250" s="228" t="s">
        <v>1166</v>
      </c>
      <c r="B250" s="308" t="s">
        <v>1355</v>
      </c>
    </row>
    <row r="251" spans="1:2" s="310" customFormat="1" ht="12.75">
      <c r="A251" s="228" t="s">
        <v>1167</v>
      </c>
      <c r="B251" s="308" t="s">
        <v>1168</v>
      </c>
    </row>
    <row r="252" spans="1:2" s="310" customFormat="1" ht="12.75">
      <c r="A252" s="228" t="s">
        <v>1169</v>
      </c>
      <c r="B252" s="308" t="s">
        <v>1170</v>
      </c>
    </row>
    <row r="253" spans="1:2" s="310" customFormat="1" ht="12.75">
      <c r="A253" s="245" t="s">
        <v>1171</v>
      </c>
      <c r="B253" s="311" t="s">
        <v>1172</v>
      </c>
    </row>
    <row r="254" spans="1:2" s="310" customFormat="1" ht="12.75">
      <c r="A254" s="228" t="s">
        <v>1173</v>
      </c>
      <c r="B254" s="308" t="s">
        <v>1172</v>
      </c>
    </row>
    <row r="255" spans="1:2" s="310" customFormat="1" ht="12.75">
      <c r="A255" s="245" t="s">
        <v>1174</v>
      </c>
      <c r="B255" s="311" t="s">
        <v>1356</v>
      </c>
    </row>
    <row r="256" spans="1:2" s="310" customFormat="1" ht="12.75">
      <c r="A256" s="228" t="s">
        <v>1175</v>
      </c>
      <c r="B256" s="308" t="s">
        <v>1357</v>
      </c>
    </row>
    <row r="257" spans="1:2" s="310" customFormat="1" ht="12.75">
      <c r="A257" s="228" t="s">
        <v>1176</v>
      </c>
      <c r="B257" s="308" t="s">
        <v>1177</v>
      </c>
    </row>
    <row r="258" spans="1:2" s="310" customFormat="1" ht="12.75">
      <c r="A258" s="228" t="s">
        <v>1178</v>
      </c>
      <c r="B258" s="308" t="s">
        <v>1179</v>
      </c>
    </row>
    <row r="259" spans="1:2" s="310" customFormat="1" ht="12.75">
      <c r="A259" s="227" t="s">
        <v>800</v>
      </c>
      <c r="B259" s="307">
        <v>1348678755</v>
      </c>
    </row>
  </sheetData>
  <sheetProtection/>
  <mergeCells count="1">
    <mergeCell ref="A5:B5"/>
  </mergeCells>
  <printOptions/>
  <pageMargins left="0.8267716535433072" right="0.3937007874015748" top="0.1968503937007874" bottom="0.5905511811023623" header="0.1968503937007874" footer="0.3937007874015748"/>
  <pageSetup horizontalDpi="600" verticalDpi="600" orientation="landscape"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WinXP SP2 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Simone</dc:creator>
  <cp:keywords/>
  <dc:description/>
  <cp:lastModifiedBy>Giovanny Montinny de A. Dantas</cp:lastModifiedBy>
  <cp:lastPrinted>2011-01-10T17:36:45Z</cp:lastPrinted>
  <dcterms:created xsi:type="dcterms:W3CDTF">2009-09-18T17:48:25Z</dcterms:created>
  <dcterms:modified xsi:type="dcterms:W3CDTF">2011-02-02T14:25:08Z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